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600" windowWidth="19320" windowHeight="9020" activeTab="1"/>
  </bookViews>
  <sheets>
    <sheet name="Caption" sheetId="1" r:id="rId1"/>
    <sheet name="P. chrysoprasius morphometrics" sheetId="2" r:id="rId2"/>
  </sheets>
  <definedNames/>
  <calcPr fullCalcOnLoad="1"/>
</workbook>
</file>

<file path=xl/sharedStrings.xml><?xml version="1.0" encoding="utf-8"?>
<sst xmlns="http://schemas.openxmlformats.org/spreadsheetml/2006/main" count="157" uniqueCount="131">
  <si>
    <t>SPECIES</t>
  </si>
  <si>
    <t>Locality</t>
  </si>
  <si>
    <t>min</t>
  </si>
  <si>
    <t>max</t>
  </si>
  <si>
    <t>M</t>
  </si>
  <si>
    <t>sd</t>
  </si>
  <si>
    <t>SL, mm</t>
  </si>
  <si>
    <t>Body depth at dorsal-fin origin (% SL)</t>
  </si>
  <si>
    <t>Depth of caudal peduncle (% SL)</t>
  </si>
  <si>
    <t>Depth of caudal peduncle (% length of caudal peduncle)</t>
  </si>
  <si>
    <t>Body width at dorsal-fin origin (% SL)</t>
  </si>
  <si>
    <t>Caudal peduncle width (% SL)</t>
  </si>
  <si>
    <t>Predorsal length (% SL)</t>
  </si>
  <si>
    <t>Postdorsal length (% SL)</t>
  </si>
  <si>
    <t>Prepelvic length (% SL)</t>
  </si>
  <si>
    <t>Preanal length (% SL)</t>
  </si>
  <si>
    <t>Pectoral – pelvic-fin origin length (% SL)</t>
  </si>
  <si>
    <t>Pelvic – anal-fin origin length (% SL)</t>
  </si>
  <si>
    <t>Dorsal-fin base length (% SL)</t>
  </si>
  <si>
    <t>Dorsal fin depth (% SL)</t>
  </si>
  <si>
    <t>Anal-fin base length (% SL)</t>
  </si>
  <si>
    <t>Anal fin depth (% SL)</t>
  </si>
  <si>
    <t>Pectoral fin length (% SL)</t>
  </si>
  <si>
    <t>Pelvic fin length (% SL)</t>
  </si>
  <si>
    <t>Head length (% SL)</t>
  </si>
  <si>
    <t>Head length (% body depth)</t>
  </si>
  <si>
    <t>Head depth at nape (% SL)</t>
  </si>
  <si>
    <t>Head depth at nape (% HL)</t>
  </si>
  <si>
    <t>Head depth through eye (% HL)</t>
  </si>
  <si>
    <t>Maximum head width (% SL)</t>
  </si>
  <si>
    <t>Maximum head width (% HL)</t>
  </si>
  <si>
    <t>Snout length (% SL)</t>
  </si>
  <si>
    <t>Snout length (% HL)</t>
  </si>
  <si>
    <t>Eye horizontal diameter (% SL)</t>
  </si>
  <si>
    <t>Eye horizontal diameter (% HL)</t>
  </si>
  <si>
    <t>Eye horizontal diameter (% interorbital width)</t>
  </si>
  <si>
    <t>Postorbital distance (% HL)</t>
  </si>
  <si>
    <t>Interorbital width (% SL)</t>
  </si>
  <si>
    <t>Interorbital width (% HL)</t>
  </si>
  <si>
    <t>Length of upper jaw (% HL)</t>
  </si>
  <si>
    <t>Length of upper jaw (% SL)</t>
  </si>
  <si>
    <t>Length of lower jaw (% SL)</t>
  </si>
  <si>
    <t>Length of lower jaw (% HL)</t>
  </si>
  <si>
    <t>Length of lower jaw (% interorbital width)</t>
  </si>
  <si>
    <t>Length of lower jaw (% depth of operculum)</t>
  </si>
  <si>
    <t>Lt pto (% L cranium roof length)</t>
  </si>
  <si>
    <t>Lt spho (% L cranium roof length)</t>
  </si>
  <si>
    <t>Lt ethm (% L cranium roof length)</t>
  </si>
  <si>
    <t>Lt ethm (% Lt pto)</t>
  </si>
  <si>
    <t>Ratios</t>
  </si>
  <si>
    <t>Interorbital width/eye horizontal diameter</t>
  </si>
  <si>
    <t>Snout length/eye horizontal diameter</t>
  </si>
  <si>
    <t>Head depth at nape/eye horizontal diameter</t>
  </si>
  <si>
    <t>Head length/caudal peduncle depth</t>
  </si>
  <si>
    <t>Length of caudal peduncle/caudal peduncle depth</t>
  </si>
  <si>
    <t>Length of lower jaw/caudal peduncle depth</t>
  </si>
  <si>
    <t>Pectoral fin length/pectoral – pelvic-fin origin distance</t>
  </si>
  <si>
    <t>Predorsal length/head length</t>
  </si>
  <si>
    <t>N</t>
  </si>
  <si>
    <t>Snout length</t>
  </si>
  <si>
    <t>Eye horizontal diameter</t>
  </si>
  <si>
    <t>Postorbital distance</t>
  </si>
  <si>
    <t>Head length (HL)</t>
  </si>
  <si>
    <t>Head depth at nape</t>
  </si>
  <si>
    <t>Head depth through eye</t>
  </si>
  <si>
    <t>Maximum head width</t>
  </si>
  <si>
    <t>Interorbital width</t>
  </si>
  <si>
    <t>upper jaw length</t>
  </si>
  <si>
    <t>lower jaw length</t>
  </si>
  <si>
    <t>operculum depth</t>
  </si>
  <si>
    <t>L (cranium (=neurocranium) roof length)</t>
  </si>
  <si>
    <t>Lt pto (width between pterotic margins=posterior neurocranium width)</t>
  </si>
  <si>
    <t>Lt spho (width between sphenotic margins)</t>
  </si>
  <si>
    <t>Lt ethm (width between supraethmoid margins=anterior neurocranium width)</t>
  </si>
  <si>
    <t>Caudal peduncle depth</t>
  </si>
  <si>
    <t>Body width at dorsal-fin origin</t>
  </si>
  <si>
    <t>Caudal peduncle width</t>
  </si>
  <si>
    <t>Predorsal length</t>
  </si>
  <si>
    <t>Postdorsal length</t>
  </si>
  <si>
    <t>Prepelvic length</t>
  </si>
  <si>
    <t>Preanal length</t>
  </si>
  <si>
    <t>Caudal peduncle length</t>
  </si>
  <si>
    <t>Dorsal-fin base length</t>
  </si>
  <si>
    <t>Dorsal-fin depth</t>
  </si>
  <si>
    <t>Anal-fin base length</t>
  </si>
  <si>
    <t>Anal-fin depth</t>
  </si>
  <si>
    <t>Pectoral fin length</t>
  </si>
  <si>
    <t>Pelvic fin length</t>
  </si>
  <si>
    <t>Pectoral – pelvic-fin origin distance</t>
  </si>
  <si>
    <t>Pelvic – anal-fin origin distance</t>
  </si>
  <si>
    <t>Number of branched dorsal-fin rays (without 1/2)</t>
  </si>
  <si>
    <t>Number of branched anal-fin rays (without 1/2)</t>
  </si>
  <si>
    <t>Number of branched pectoral-fin rays</t>
  </si>
  <si>
    <t>Number of branched pelvic-fin rays</t>
  </si>
  <si>
    <t>Caudal peduncle length (% SL)</t>
  </si>
  <si>
    <t>Length of lower jaw (% L cranium roof length)</t>
  </si>
  <si>
    <t>FEMALES</t>
  </si>
  <si>
    <t>MALES</t>
  </si>
  <si>
    <t>Cranium roof length (% SL)</t>
  </si>
  <si>
    <t>Interorbital width (% maximum head width)</t>
  </si>
  <si>
    <t>Max caudal peduncle depth (% SL)</t>
  </si>
  <si>
    <t>COUNTS</t>
  </si>
  <si>
    <t>preD</t>
  </si>
  <si>
    <t>Abd</t>
  </si>
  <si>
    <t>Caud</t>
  </si>
  <si>
    <t>Total</t>
  </si>
  <si>
    <t>A-C</t>
  </si>
  <si>
    <t>number of A pt in front of first Caud.</t>
  </si>
  <si>
    <t>sq. Lat.</t>
  </si>
  <si>
    <t>ll total</t>
  </si>
  <si>
    <t>ll complete section</t>
  </si>
  <si>
    <t>scales on breast type</t>
  </si>
  <si>
    <t>Max caudal peduncle depth</t>
  </si>
  <si>
    <t>ZFMK 93921-30</t>
  </si>
  <si>
    <t>ZFMK 93640-59</t>
  </si>
  <si>
    <t>MOL</t>
  </si>
  <si>
    <t>Body depth maximal (in front of pelvic-fin origin)</t>
  </si>
  <si>
    <t>NEOTYPE</t>
  </si>
  <si>
    <t>mean</t>
  </si>
  <si>
    <t>SD</t>
  </si>
  <si>
    <t>P. chrysoprasius</t>
  </si>
  <si>
    <t>Absolute values</t>
  </si>
  <si>
    <t>COLLECTION, Museum number</t>
  </si>
  <si>
    <t>16 June 2003</t>
  </si>
  <si>
    <t>Krasna Sloboda village, upper reaches of Kuchuk-Karasu, Salhir drainage, Ukraine, 44°58'26"N 34°44'19"E</t>
  </si>
  <si>
    <t>River Salhir upstream of Simferopol Reserve, at Pereval'ne, Ukraine, 44°51'12"N 34°18'47"E</t>
  </si>
  <si>
    <t>17 June 2003</t>
  </si>
  <si>
    <t>Collectors</t>
  </si>
  <si>
    <t>Date</t>
  </si>
  <si>
    <t>N. Bogutskaya, O. Diripasko, A. Naseka &amp; J. Freyhof</t>
  </si>
  <si>
    <t>Supp. file 3. Primary morphological data of examined Phoxinus chrysoprasius (Pallas, 1814). https://doi.org/10.5852/ejt.2023.861.2061.8573</t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</si>
</sst>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[$-409]d\-mmm\-yy;@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8"/>
      <name val="Arial Narrow"/>
      <family val="2"/>
    </font>
    <font>
      <b/>
      <sz val="12"/>
      <color indexed="9"/>
      <name val="Arial Narrow"/>
      <family val="2"/>
    </font>
    <font>
      <b/>
      <sz val="12"/>
      <name val="Arial Cyr"/>
      <family val="0"/>
    </font>
    <font>
      <i/>
      <sz val="12"/>
      <color indexed="18"/>
      <name val="Arial Narrow"/>
      <family val="2"/>
    </font>
    <font>
      <sz val="12"/>
      <color indexed="9"/>
      <name val="Arial Narrow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  <font>
      <b/>
      <sz val="12"/>
      <color rgb="FFFF0000"/>
      <name val="Calibri"/>
      <family val="2"/>
    </font>
    <font>
      <b/>
      <sz val="12"/>
      <color rgb="FFFF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2" fontId="5" fillId="32" borderId="11" xfId="0" applyNumberFormat="1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186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/>
    </xf>
    <xf numFmtId="186" fontId="5" fillId="34" borderId="11" xfId="0" applyNumberFormat="1" applyFont="1" applyFill="1" applyBorder="1" applyAlignment="1">
      <alignment horizontal="center"/>
    </xf>
    <xf numFmtId="186" fontId="5" fillId="34" borderId="0" xfId="0" applyNumberFormat="1" applyFont="1" applyFill="1" applyAlignment="1">
      <alignment/>
    </xf>
    <xf numFmtId="186" fontId="5" fillId="35" borderId="11" xfId="0" applyNumberFormat="1" applyFont="1" applyFill="1" applyBorder="1" applyAlignment="1">
      <alignment/>
    </xf>
    <xf numFmtId="186" fontId="5" fillId="36" borderId="11" xfId="0" applyNumberFormat="1" applyFont="1" applyFill="1" applyBorder="1" applyAlignment="1">
      <alignment/>
    </xf>
    <xf numFmtId="2" fontId="5" fillId="37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/>
    </xf>
    <xf numFmtId="186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1" fillId="37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2" fontId="5" fillId="0" borderId="12" xfId="0" applyNumberFormat="1" applyFont="1" applyFill="1" applyBorder="1" applyAlignment="1">
      <alignment/>
    </xf>
    <xf numFmtId="186" fontId="5" fillId="38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top"/>
    </xf>
    <xf numFmtId="2" fontId="9" fillId="0" borderId="10" xfId="0" applyNumberFormat="1" applyFont="1" applyFill="1" applyBorder="1" applyAlignment="1">
      <alignment/>
    </xf>
    <xf numFmtId="186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2" fontId="4" fillId="39" borderId="14" xfId="0" applyNumberFormat="1" applyFont="1" applyFill="1" applyBorder="1" applyAlignment="1">
      <alignment/>
    </xf>
    <xf numFmtId="2" fontId="4" fillId="39" borderId="11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/>
    </xf>
    <xf numFmtId="2" fontId="4" fillId="37" borderId="11" xfId="0" applyNumberFormat="1" applyFont="1" applyFill="1" applyBorder="1" applyAlignment="1">
      <alignment horizontal="center"/>
    </xf>
    <xf numFmtId="2" fontId="10" fillId="37" borderId="11" xfId="0" applyNumberFormat="1" applyFont="1" applyFill="1" applyBorder="1" applyAlignment="1">
      <alignment horizontal="center"/>
    </xf>
    <xf numFmtId="1" fontId="4" fillId="10" borderId="11" xfId="0" applyNumberFormat="1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86" fontId="5" fillId="40" borderId="11" xfId="0" applyNumberFormat="1" applyFont="1" applyFill="1" applyBorder="1" applyAlignment="1">
      <alignment horizontal="center"/>
    </xf>
    <xf numFmtId="186" fontId="5" fillId="40" borderId="11" xfId="0" applyNumberFormat="1" applyFont="1" applyFill="1" applyBorder="1" applyAlignment="1">
      <alignment/>
    </xf>
    <xf numFmtId="2" fontId="5" fillId="37" borderId="11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" fontId="5" fillId="41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13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86" fontId="5" fillId="0" borderId="11" xfId="0" applyNumberFormat="1" applyFont="1" applyFill="1" applyBorder="1" applyAlignment="1">
      <alignment/>
    </xf>
    <xf numFmtId="49" fontId="4" fillId="42" borderId="18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>
      <alignment/>
    </xf>
    <xf numFmtId="0" fontId="11" fillId="13" borderId="0" xfId="0" applyFont="1" applyFill="1" applyAlignment="1">
      <alignment/>
    </xf>
    <xf numFmtId="0" fontId="6" fillId="0" borderId="11" xfId="0" applyFont="1" applyBorder="1" applyAlignment="1">
      <alignment/>
    </xf>
    <xf numFmtId="186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86" fontId="5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86" fontId="5" fillId="32" borderId="11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37" borderId="11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/>
    </xf>
    <xf numFmtId="186" fontId="5" fillId="32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86" fontId="5" fillId="34" borderId="15" xfId="0" applyNumberFormat="1" applyFont="1" applyFill="1" applyBorder="1" applyAlignment="1">
      <alignment/>
    </xf>
    <xf numFmtId="187" fontId="5" fillId="32" borderId="14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2" fontId="5" fillId="43" borderId="11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 horizontal="left"/>
    </xf>
    <xf numFmtId="186" fontId="5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 vertical="top"/>
    </xf>
    <xf numFmtId="2" fontId="5" fillId="0" borderId="20" xfId="0" applyNumberFormat="1" applyFont="1" applyBorder="1" applyAlignment="1">
      <alignment/>
    </xf>
    <xf numFmtId="186" fontId="5" fillId="34" borderId="14" xfId="0" applyNumberFormat="1" applyFont="1" applyFill="1" applyBorder="1" applyAlignment="1">
      <alignment horizontal="center"/>
    </xf>
    <xf numFmtId="186" fontId="5" fillId="35" borderId="14" xfId="0" applyNumberFormat="1" applyFont="1" applyFill="1" applyBorder="1" applyAlignment="1">
      <alignment/>
    </xf>
    <xf numFmtId="186" fontId="5" fillId="36" borderId="14" xfId="0" applyNumberFormat="1" applyFont="1" applyFill="1" applyBorder="1" applyAlignment="1">
      <alignment/>
    </xf>
    <xf numFmtId="2" fontId="5" fillId="37" borderId="14" xfId="0" applyNumberFormat="1" applyFont="1" applyFill="1" applyBorder="1" applyAlignment="1">
      <alignment/>
    </xf>
    <xf numFmtId="186" fontId="5" fillId="34" borderId="2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 horizontal="left"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5" fillId="0" borderId="0" xfId="0" applyNumberFormat="1" applyFont="1" applyFill="1" applyBorder="1" applyAlignment="1">
      <alignment horizontal="left"/>
    </xf>
    <xf numFmtId="186" fontId="4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6" fontId="53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left"/>
    </xf>
    <xf numFmtId="186" fontId="5" fillId="33" borderId="0" xfId="0" applyNumberFormat="1" applyFont="1" applyFill="1" applyBorder="1" applyAlignment="1">
      <alignment horizontal="left"/>
    </xf>
    <xf numFmtId="186" fontId="5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/>
    </xf>
    <xf numFmtId="186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/>
    </xf>
    <xf numFmtId="0" fontId="5" fillId="33" borderId="11" xfId="0" applyNumberFormat="1" applyFont="1" applyFill="1" applyBorder="1" applyAlignment="1" applyProtection="1">
      <alignment horizontal="center"/>
      <protection locked="0"/>
    </xf>
    <xf numFmtId="186" fontId="5" fillId="33" borderId="15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/>
    </xf>
    <xf numFmtId="186" fontId="5" fillId="0" borderId="22" xfId="0" applyNumberFormat="1" applyFont="1" applyFill="1" applyBorder="1" applyAlignment="1">
      <alignment horizontal="center"/>
    </xf>
    <xf numFmtId="186" fontId="5" fillId="0" borderId="22" xfId="0" applyNumberFormat="1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186" fontId="4" fillId="0" borderId="22" xfId="0" applyNumberFormat="1" applyFont="1" applyFill="1" applyBorder="1" applyAlignment="1">
      <alignment/>
    </xf>
    <xf numFmtId="1" fontId="4" fillId="10" borderId="22" xfId="0" applyNumberFormat="1" applyFont="1" applyFill="1" applyBorder="1" applyAlignment="1">
      <alignment horizontal="center"/>
    </xf>
    <xf numFmtId="186" fontId="5" fillId="40" borderId="22" xfId="0" applyNumberFormat="1" applyFont="1" applyFill="1" applyBorder="1" applyAlignment="1">
      <alignment/>
    </xf>
    <xf numFmtId="1" fontId="5" fillId="41" borderId="22" xfId="0" applyNumberFormat="1" applyFont="1" applyFill="1" applyBorder="1" applyAlignment="1">
      <alignment horizontal="center"/>
    </xf>
    <xf numFmtId="186" fontId="5" fillId="0" borderId="22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/>
    </xf>
    <xf numFmtId="186" fontId="5" fillId="0" borderId="22" xfId="0" applyNumberFormat="1" applyFont="1" applyBorder="1" applyAlignment="1">
      <alignment/>
    </xf>
    <xf numFmtId="0" fontId="5" fillId="0" borderId="22" xfId="0" applyNumberFormat="1" applyFont="1" applyFill="1" applyBorder="1" applyAlignment="1" applyProtection="1">
      <alignment horizontal="center"/>
      <protection locked="0"/>
    </xf>
    <xf numFmtId="2" fontId="5" fillId="43" borderId="22" xfId="0" applyNumberFormat="1" applyFont="1" applyFill="1" applyBorder="1" applyAlignment="1">
      <alignment horizontal="right" vertical="center"/>
    </xf>
    <xf numFmtId="187" fontId="5" fillId="32" borderId="23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4" fontId="4" fillId="0" borderId="19" xfId="0" applyNumberFormat="1" applyFont="1" applyFill="1" applyBorder="1" applyAlignment="1">
      <alignment horizontal="left"/>
    </xf>
    <xf numFmtId="186" fontId="53" fillId="0" borderId="19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>
      <alignment/>
    </xf>
    <xf numFmtId="186" fontId="5" fillId="34" borderId="19" xfId="0" applyNumberFormat="1" applyFont="1" applyFill="1" applyBorder="1" applyAlignment="1">
      <alignment/>
    </xf>
    <xf numFmtId="2" fontId="5" fillId="32" borderId="22" xfId="0" applyNumberFormat="1" applyFont="1" applyFill="1" applyBorder="1" applyAlignment="1">
      <alignment horizontal="center"/>
    </xf>
    <xf numFmtId="186" fontId="5" fillId="32" borderId="22" xfId="0" applyNumberFormat="1" applyFont="1" applyFill="1" applyBorder="1" applyAlignment="1">
      <alignment/>
    </xf>
    <xf numFmtId="186" fontId="53" fillId="0" borderId="19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49" fontId="4" fillId="44" borderId="17" xfId="0" applyNumberFormat="1" applyFont="1" applyFill="1" applyBorder="1" applyAlignment="1">
      <alignment/>
    </xf>
    <xf numFmtId="49" fontId="5" fillId="44" borderId="12" xfId="0" applyNumberFormat="1" applyFont="1" applyFill="1" applyBorder="1" applyAlignment="1">
      <alignment/>
    </xf>
    <xf numFmtId="49" fontId="5" fillId="44" borderId="11" xfId="0" applyNumberFormat="1" applyFont="1" applyFill="1" applyBorder="1" applyAlignment="1">
      <alignment/>
    </xf>
    <xf numFmtId="49" fontId="5" fillId="44" borderId="22" xfId="0" applyNumberFormat="1" applyFont="1" applyFill="1" applyBorder="1" applyAlignment="1">
      <alignment/>
    </xf>
    <xf numFmtId="49" fontId="5" fillId="44" borderId="11" xfId="0" applyNumberFormat="1" applyFont="1" applyFill="1" applyBorder="1" applyAlignment="1">
      <alignment horizontal="center"/>
    </xf>
    <xf numFmtId="0" fontId="6" fillId="4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>
    <row r="1" ht="12.75">
      <c r="A1" t="s">
        <v>130</v>
      </c>
    </row>
  </sheetData>
  <sheetProtection/>
  <printOptions/>
  <pageMargins left="0.7" right="0.7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5"/>
  <sheetViews>
    <sheetView tabSelected="1" zoomScalePageLayoutView="0" workbookViewId="0" topLeftCell="A1">
      <pane xSplit="1" ySplit="9" topLeftCell="B5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F1" sqref="AF1:AF5"/>
    </sheetView>
  </sheetViews>
  <sheetFormatPr defaultColWidth="11.50390625" defaultRowHeight="12.75"/>
  <cols>
    <col min="1" max="1" width="55.00390625" style="63" customWidth="1"/>
    <col min="2" max="2" width="5.50390625" style="42" customWidth="1"/>
    <col min="3" max="3" width="3.875" style="42" customWidth="1"/>
    <col min="4" max="4" width="9.625" style="64" customWidth="1"/>
    <col min="5" max="9" width="9.625" style="62" customWidth="1"/>
    <col min="10" max="10" width="9.625" style="136" customWidth="1"/>
    <col min="11" max="20" width="9.625" style="62" customWidth="1"/>
    <col min="21" max="21" width="3.625" style="13" customWidth="1"/>
    <col min="22" max="22" width="9.625" style="114" customWidth="1"/>
    <col min="23" max="30" width="9.625" style="62" customWidth="1"/>
    <col min="31" max="31" width="9.625" style="136" customWidth="1"/>
    <col min="32" max="41" width="9.625" style="62" customWidth="1"/>
    <col min="42" max="42" width="3.00390625" style="13" customWidth="1"/>
    <col min="43" max="16384" width="11.50390625" style="20" customWidth="1"/>
  </cols>
  <sheetData>
    <row r="1" spans="1:42" s="78" customFormat="1" ht="18" customHeight="1">
      <c r="A1" s="94" t="s">
        <v>122</v>
      </c>
      <c r="B1" s="4"/>
      <c r="C1" s="4"/>
      <c r="D1" s="82" t="s">
        <v>114</v>
      </c>
      <c r="G1" s="95"/>
      <c r="H1" s="83"/>
      <c r="I1" s="83"/>
      <c r="J1" s="83"/>
      <c r="K1" s="140" t="s">
        <v>113</v>
      </c>
      <c r="L1" s="83"/>
      <c r="N1" s="83"/>
      <c r="O1" s="83"/>
      <c r="P1" s="83"/>
      <c r="Q1" s="83"/>
      <c r="R1" s="83"/>
      <c r="S1" s="83"/>
      <c r="T1" s="83"/>
      <c r="U1" s="19"/>
      <c r="V1" s="5" t="s">
        <v>114</v>
      </c>
      <c r="AF1" s="140" t="s">
        <v>113</v>
      </c>
      <c r="AL1" s="83"/>
      <c r="AM1" s="83"/>
      <c r="AN1" s="83"/>
      <c r="AO1" s="83"/>
      <c r="AP1" s="19"/>
    </row>
    <row r="2" spans="1:42" s="78" customFormat="1" ht="15.75">
      <c r="A2" s="96" t="s">
        <v>0</v>
      </c>
      <c r="B2" s="9"/>
      <c r="C2" s="9"/>
      <c r="D2" s="84" t="s">
        <v>120</v>
      </c>
      <c r="E2" s="85"/>
      <c r="F2" s="85"/>
      <c r="G2" s="85"/>
      <c r="H2" s="85"/>
      <c r="I2" s="85"/>
      <c r="J2" s="85"/>
      <c r="K2" s="141" t="s">
        <v>120</v>
      </c>
      <c r="L2" s="85"/>
      <c r="N2" s="85"/>
      <c r="O2" s="85"/>
      <c r="P2" s="85"/>
      <c r="Q2" s="86"/>
      <c r="R2" s="86"/>
      <c r="S2" s="86"/>
      <c r="T2" s="86"/>
      <c r="U2" s="19"/>
      <c r="V2" s="108" t="s">
        <v>120</v>
      </c>
      <c r="W2" s="85"/>
      <c r="X2" s="85"/>
      <c r="Y2" s="85"/>
      <c r="Z2" s="85"/>
      <c r="AA2" s="85"/>
      <c r="AB2" s="85"/>
      <c r="AC2" s="85"/>
      <c r="AD2" s="85"/>
      <c r="AE2" s="85"/>
      <c r="AF2" s="141" t="s">
        <v>120</v>
      </c>
      <c r="AG2" s="85"/>
      <c r="AH2" s="85"/>
      <c r="AI2" s="85"/>
      <c r="AJ2" s="85"/>
      <c r="AK2" s="85"/>
      <c r="AL2" s="86"/>
      <c r="AM2" s="86"/>
      <c r="AN2" s="86"/>
      <c r="AO2" s="86"/>
      <c r="AP2" s="19"/>
    </row>
    <row r="3" spans="1:42" s="78" customFormat="1" ht="15.75">
      <c r="A3" s="94" t="s">
        <v>1</v>
      </c>
      <c r="B3" s="4"/>
      <c r="C3" s="4"/>
      <c r="D3" s="97" t="s">
        <v>124</v>
      </c>
      <c r="E3" s="97"/>
      <c r="F3" s="97"/>
      <c r="G3" s="97"/>
      <c r="H3" s="98"/>
      <c r="I3" s="83"/>
      <c r="J3" s="83"/>
      <c r="K3" s="157" t="s">
        <v>125</v>
      </c>
      <c r="L3" s="97"/>
      <c r="M3" s="97"/>
      <c r="N3" s="97"/>
      <c r="O3" s="98"/>
      <c r="R3" s="99"/>
      <c r="S3" s="100"/>
      <c r="T3" s="100"/>
      <c r="U3" s="19"/>
      <c r="V3" s="158" t="s">
        <v>124</v>
      </c>
      <c r="W3" s="83"/>
      <c r="X3" s="83"/>
      <c r="Y3" s="83"/>
      <c r="Z3" s="83"/>
      <c r="AA3" s="83"/>
      <c r="AB3" s="83"/>
      <c r="AC3" s="83"/>
      <c r="AD3" s="83"/>
      <c r="AE3" s="83"/>
      <c r="AF3" s="157" t="s">
        <v>125</v>
      </c>
      <c r="AG3" s="83"/>
      <c r="AH3" s="83"/>
      <c r="AI3" s="83"/>
      <c r="AJ3" s="83"/>
      <c r="AK3" s="83"/>
      <c r="AL3" s="101"/>
      <c r="AM3" s="99"/>
      <c r="AN3" s="100"/>
      <c r="AO3" s="100"/>
      <c r="AP3" s="19"/>
    </row>
    <row r="4" spans="1:42" s="78" customFormat="1" ht="15.75">
      <c r="A4" s="94" t="s">
        <v>127</v>
      </c>
      <c r="B4" s="4"/>
      <c r="C4" s="4"/>
      <c r="D4" s="102" t="s">
        <v>129</v>
      </c>
      <c r="E4" s="83"/>
      <c r="F4" s="83"/>
      <c r="G4" s="83"/>
      <c r="H4" s="83"/>
      <c r="I4" s="83"/>
      <c r="J4" s="83"/>
      <c r="K4" s="157" t="s">
        <v>129</v>
      </c>
      <c r="L4" s="83"/>
      <c r="N4" s="83"/>
      <c r="O4" s="83"/>
      <c r="P4" s="83"/>
      <c r="Q4" s="100"/>
      <c r="R4" s="100"/>
      <c r="S4" s="100"/>
      <c r="T4" s="100"/>
      <c r="U4" s="19"/>
      <c r="V4" s="109" t="s">
        <v>129</v>
      </c>
      <c r="W4" s="83"/>
      <c r="X4" s="83"/>
      <c r="Y4" s="83"/>
      <c r="Z4" s="83"/>
      <c r="AA4" s="83"/>
      <c r="AB4" s="83"/>
      <c r="AC4" s="83"/>
      <c r="AD4" s="83"/>
      <c r="AE4" s="83"/>
      <c r="AF4" s="157" t="s">
        <v>129</v>
      </c>
      <c r="AG4" s="83"/>
      <c r="AH4" s="83"/>
      <c r="AI4" s="83"/>
      <c r="AJ4" s="83"/>
      <c r="AK4" s="83"/>
      <c r="AL4" s="100"/>
      <c r="AM4" s="100"/>
      <c r="AN4" s="100"/>
      <c r="AO4" s="100"/>
      <c r="AP4" s="19"/>
    </row>
    <row r="5" spans="1:42" s="78" customFormat="1" ht="15.75">
      <c r="A5" s="94" t="s">
        <v>128</v>
      </c>
      <c r="B5" s="4"/>
      <c r="C5" s="4"/>
      <c r="D5" s="156" t="s">
        <v>123</v>
      </c>
      <c r="E5" s="103"/>
      <c r="F5" s="103"/>
      <c r="G5" s="103"/>
      <c r="H5" s="103"/>
      <c r="I5" s="103"/>
      <c r="J5" s="103"/>
      <c r="K5" s="157" t="s">
        <v>126</v>
      </c>
      <c r="L5" s="103"/>
      <c r="N5" s="103"/>
      <c r="O5" s="103"/>
      <c r="P5" s="103"/>
      <c r="Q5" s="104"/>
      <c r="R5" s="104"/>
      <c r="S5" s="104"/>
      <c r="T5" s="104"/>
      <c r="U5" s="19"/>
      <c r="V5" s="159" t="s">
        <v>123</v>
      </c>
      <c r="W5" s="103"/>
      <c r="X5" s="103"/>
      <c r="Y5" s="103"/>
      <c r="Z5" s="103"/>
      <c r="AA5" s="103"/>
      <c r="AB5" s="103"/>
      <c r="AC5" s="103"/>
      <c r="AD5" s="103"/>
      <c r="AE5" s="103"/>
      <c r="AF5" s="157" t="s">
        <v>126</v>
      </c>
      <c r="AG5" s="103"/>
      <c r="AH5" s="103"/>
      <c r="AI5" s="103"/>
      <c r="AJ5" s="103"/>
      <c r="AK5" s="103"/>
      <c r="AL5" s="104"/>
      <c r="AM5" s="104"/>
      <c r="AN5" s="104"/>
      <c r="AO5" s="104"/>
      <c r="AP5" s="19"/>
    </row>
    <row r="6" spans="1:42" s="78" customFormat="1" ht="15.75">
      <c r="A6" s="94"/>
      <c r="B6" s="105"/>
      <c r="C6" s="105"/>
      <c r="D6" s="106" t="s">
        <v>96</v>
      </c>
      <c r="E6" s="103"/>
      <c r="F6" s="103"/>
      <c r="G6" s="103"/>
      <c r="H6" s="103"/>
      <c r="I6" s="103"/>
      <c r="J6" s="103"/>
      <c r="K6" s="148" t="s">
        <v>96</v>
      </c>
      <c r="L6" s="103"/>
      <c r="N6" s="103"/>
      <c r="O6" s="103"/>
      <c r="P6" s="103"/>
      <c r="Q6" s="104"/>
      <c r="R6" s="104"/>
      <c r="S6" s="104"/>
      <c r="T6" s="104"/>
      <c r="U6" s="19"/>
      <c r="V6" s="110" t="s">
        <v>97</v>
      </c>
      <c r="W6" s="103"/>
      <c r="X6" s="103"/>
      <c r="Y6" s="103"/>
      <c r="Z6" s="103"/>
      <c r="AA6" s="103"/>
      <c r="AB6" s="103"/>
      <c r="AC6" s="103"/>
      <c r="AD6" s="103"/>
      <c r="AE6" s="103"/>
      <c r="AF6" s="142" t="s">
        <v>97</v>
      </c>
      <c r="AG6" s="103"/>
      <c r="AH6" s="103"/>
      <c r="AI6" s="103"/>
      <c r="AJ6" s="103"/>
      <c r="AK6" s="103"/>
      <c r="AL6" s="104"/>
      <c r="AM6" s="104"/>
      <c r="AN6" s="104"/>
      <c r="AO6" s="104"/>
      <c r="AP6" s="19"/>
    </row>
    <row r="7" spans="1:42" s="78" customFormat="1" ht="15.75">
      <c r="A7" s="76"/>
      <c r="B7" s="4"/>
      <c r="C7" s="4"/>
      <c r="D7" s="79"/>
      <c r="E7" s="79"/>
      <c r="F7" s="79"/>
      <c r="G7" s="79"/>
      <c r="H7" s="79"/>
      <c r="I7" s="79"/>
      <c r="J7" s="79"/>
      <c r="K7" s="143"/>
      <c r="L7" s="79"/>
      <c r="M7" s="79"/>
      <c r="N7" s="79"/>
      <c r="O7" s="79"/>
      <c r="P7" s="79"/>
      <c r="Q7" s="107"/>
      <c r="R7" s="107"/>
      <c r="S7" s="107"/>
      <c r="T7" s="107"/>
      <c r="U7" s="19"/>
      <c r="V7" s="111" t="s">
        <v>117</v>
      </c>
      <c r="W7" s="79"/>
      <c r="X7" s="79"/>
      <c r="Y7" s="79"/>
      <c r="Z7" s="79"/>
      <c r="AA7" s="79"/>
      <c r="AB7" s="79"/>
      <c r="AC7" s="79"/>
      <c r="AD7" s="79"/>
      <c r="AE7" s="79"/>
      <c r="AF7" s="143"/>
      <c r="AG7" s="79"/>
      <c r="AH7" s="79"/>
      <c r="AI7" s="79"/>
      <c r="AJ7" s="79"/>
      <c r="AK7" s="79"/>
      <c r="AL7" s="107"/>
      <c r="AM7" s="107"/>
      <c r="AN7" s="107"/>
      <c r="AO7" s="107"/>
      <c r="AP7" s="19"/>
    </row>
    <row r="8" spans="1:42" s="78" customFormat="1" ht="15.75">
      <c r="A8" s="76"/>
      <c r="B8" s="4"/>
      <c r="C8" s="4"/>
      <c r="D8" s="77"/>
      <c r="E8" s="77"/>
      <c r="F8" s="77"/>
      <c r="G8" s="77"/>
      <c r="H8" s="77"/>
      <c r="I8" s="77"/>
      <c r="J8" s="77"/>
      <c r="K8" s="144"/>
      <c r="L8" s="77"/>
      <c r="M8" s="77"/>
      <c r="N8" s="77"/>
      <c r="O8" s="77"/>
      <c r="P8" s="77"/>
      <c r="Q8" s="83" t="s">
        <v>2</v>
      </c>
      <c r="R8" s="83" t="s">
        <v>3</v>
      </c>
      <c r="S8" s="83" t="s">
        <v>118</v>
      </c>
      <c r="T8" s="83" t="s">
        <v>119</v>
      </c>
      <c r="U8" s="19"/>
      <c r="V8" s="112" t="s">
        <v>115</v>
      </c>
      <c r="W8" s="77"/>
      <c r="X8" s="77"/>
      <c r="Y8" s="77"/>
      <c r="Z8" s="77"/>
      <c r="AA8" s="77"/>
      <c r="AB8" s="77"/>
      <c r="AC8" s="77"/>
      <c r="AD8" s="77"/>
      <c r="AE8" s="77"/>
      <c r="AF8" s="144"/>
      <c r="AG8" s="77"/>
      <c r="AH8" s="77"/>
      <c r="AI8" s="77"/>
      <c r="AJ8" s="77"/>
      <c r="AK8" s="77"/>
      <c r="AL8" s="83" t="s">
        <v>2</v>
      </c>
      <c r="AM8" s="83" t="s">
        <v>3</v>
      </c>
      <c r="AN8" s="83" t="s">
        <v>118</v>
      </c>
      <c r="AO8" s="83" t="s">
        <v>119</v>
      </c>
      <c r="AP8" s="19"/>
    </row>
    <row r="9" spans="1:42" ht="15.75">
      <c r="A9" s="87" t="s">
        <v>6</v>
      </c>
      <c r="B9" s="88"/>
      <c r="C9" s="88"/>
      <c r="D9" s="89">
        <v>64.63</v>
      </c>
      <c r="E9" s="16">
        <v>87.24</v>
      </c>
      <c r="F9" s="16">
        <v>61.63</v>
      </c>
      <c r="G9" s="16">
        <v>76.04</v>
      </c>
      <c r="H9" s="16">
        <v>68.41</v>
      </c>
      <c r="I9" s="16">
        <v>63.129999999999995</v>
      </c>
      <c r="J9" s="16">
        <v>70.33500000000001</v>
      </c>
      <c r="K9" s="145">
        <v>68.57</v>
      </c>
      <c r="L9" s="16">
        <v>65.68</v>
      </c>
      <c r="M9" s="16">
        <v>70.76</v>
      </c>
      <c r="N9" s="16">
        <v>73.74</v>
      </c>
      <c r="O9" s="16">
        <v>69.74</v>
      </c>
      <c r="P9" s="16">
        <v>64.5</v>
      </c>
      <c r="Q9" s="90">
        <f>MIN(D9:L9)</f>
        <v>61.63</v>
      </c>
      <c r="R9" s="90">
        <f>MAX(D9:L9)</f>
        <v>87.24</v>
      </c>
      <c r="S9" s="90"/>
      <c r="T9" s="91"/>
      <c r="U9" s="92"/>
      <c r="V9" s="113">
        <v>67.08</v>
      </c>
      <c r="W9" s="93">
        <v>64.7</v>
      </c>
      <c r="X9" s="93">
        <v>65.45</v>
      </c>
      <c r="Y9" s="93">
        <v>60.43</v>
      </c>
      <c r="Z9" s="93">
        <v>54.97</v>
      </c>
      <c r="AA9" s="93">
        <v>61.3875</v>
      </c>
      <c r="AB9" s="93">
        <v>62.7525</v>
      </c>
      <c r="AC9" s="16">
        <v>62.86</v>
      </c>
      <c r="AD9" s="16">
        <v>69.87</v>
      </c>
      <c r="AE9" s="16">
        <v>49.51</v>
      </c>
      <c r="AF9" s="145">
        <v>68.96</v>
      </c>
      <c r="AG9" s="16">
        <v>70.95</v>
      </c>
      <c r="AH9" s="16">
        <v>65.73</v>
      </c>
      <c r="AI9" s="16">
        <v>66.07</v>
      </c>
      <c r="AJ9" s="16">
        <v>64.83</v>
      </c>
      <c r="AK9" s="16">
        <v>54.34</v>
      </c>
      <c r="AL9" s="90">
        <f>MIN(V9:AK9)</f>
        <v>49.51</v>
      </c>
      <c r="AM9" s="90">
        <f>MAX(V9:AK9)</f>
        <v>70.95</v>
      </c>
      <c r="AN9" s="90"/>
      <c r="AO9" s="91"/>
      <c r="AP9" s="92"/>
    </row>
    <row r="10" spans="1:42" s="8" customFormat="1" ht="15.75">
      <c r="A10" s="21" t="s">
        <v>7</v>
      </c>
      <c r="B10" s="14"/>
      <c r="C10" s="14"/>
      <c r="D10" s="22">
        <f aca="true" t="shared" si="0" ref="D10:K10">D107*100/D91</f>
        <v>25.74655732631905</v>
      </c>
      <c r="E10" s="22">
        <f t="shared" si="0"/>
        <v>23.54424575882623</v>
      </c>
      <c r="F10" s="22">
        <f t="shared" si="0"/>
        <v>24.030504624371247</v>
      </c>
      <c r="G10" s="22">
        <f t="shared" si="0"/>
        <v>24.986849026827983</v>
      </c>
      <c r="H10" s="22">
        <f t="shared" si="0"/>
        <v>25.464113433708526</v>
      </c>
      <c r="I10" s="22">
        <f t="shared" si="0"/>
        <v>24.9089181054966</v>
      </c>
      <c r="J10" s="125">
        <f t="shared" si="0"/>
        <v>25.33589251439539</v>
      </c>
      <c r="K10" s="22">
        <f t="shared" si="0"/>
        <v>25.09843955082398</v>
      </c>
      <c r="L10" s="22">
        <f>L107*100/L91</f>
        <v>23.964677222898903</v>
      </c>
      <c r="M10" s="22">
        <f>M107*100/M91</f>
        <v>25.480497456189937</v>
      </c>
      <c r="N10" s="22">
        <f>N107*100/N91</f>
        <v>23.325196636832114</v>
      </c>
      <c r="O10" s="22">
        <f>O107*100/O91</f>
        <v>23.989102380269575</v>
      </c>
      <c r="P10" s="22">
        <f>P107*100/P91</f>
        <v>23.92248062015504</v>
      </c>
      <c r="Q10" s="18">
        <f aca="true" t="shared" si="1" ref="Q10:Q15">MIN(D10:P10)</f>
        <v>23.325196636832114</v>
      </c>
      <c r="R10" s="18">
        <f aca="true" t="shared" si="2" ref="R10:R15">MAX(D10:P10)</f>
        <v>25.74655732631905</v>
      </c>
      <c r="S10" s="18">
        <f aca="true" t="shared" si="3" ref="S10:S15">AVERAGE(D10:P10)</f>
        <v>24.59980574285497</v>
      </c>
      <c r="T10" s="18">
        <f aca="true" t="shared" si="4" ref="T10:T15">STDEV(D10:P10)</f>
        <v>0.8252046418412913</v>
      </c>
      <c r="U10" s="19"/>
      <c r="V10" s="114">
        <f aca="true" t="shared" si="5" ref="V10:AE10">V107*100/V91</f>
        <v>22.734048896839596</v>
      </c>
      <c r="W10" s="22">
        <f t="shared" si="5"/>
        <v>24.26584234930448</v>
      </c>
      <c r="X10" s="22">
        <f t="shared" si="5"/>
        <v>22.07792207792208</v>
      </c>
      <c r="Y10" s="22">
        <f t="shared" si="5"/>
        <v>24.093993049809697</v>
      </c>
      <c r="Z10" s="22">
        <f t="shared" si="5"/>
        <v>23.430962343096233</v>
      </c>
      <c r="AA10" s="22">
        <f t="shared" si="5"/>
        <v>23.44125432702097</v>
      </c>
      <c r="AB10" s="22">
        <f t="shared" si="5"/>
        <v>23.600653360423888</v>
      </c>
      <c r="AC10" s="22">
        <f t="shared" si="5"/>
        <v>23.67165128857779</v>
      </c>
      <c r="AD10" s="22">
        <f>AD107*100/AD91</f>
        <v>20.91026191498497</v>
      </c>
      <c r="AE10" s="125">
        <f t="shared" si="5"/>
        <v>22.64189052716623</v>
      </c>
      <c r="AF10" s="22">
        <f aca="true" t="shared" si="6" ref="AF10:AK10">AF107*100/AF91</f>
        <v>21.954756380510442</v>
      </c>
      <c r="AG10" s="22">
        <f t="shared" si="6"/>
        <v>21.804087385482735</v>
      </c>
      <c r="AH10" s="22">
        <f t="shared" si="6"/>
        <v>24.189867640346872</v>
      </c>
      <c r="AI10" s="22">
        <f t="shared" si="6"/>
        <v>23.59618586347813</v>
      </c>
      <c r="AJ10" s="22">
        <f t="shared" si="6"/>
        <v>24.217183402745643</v>
      </c>
      <c r="AK10" s="22">
        <f t="shared" si="6"/>
        <v>21.71512697828487</v>
      </c>
      <c r="AL10" s="17">
        <f>MIN(V10:AK10)</f>
        <v>20.91026191498497</v>
      </c>
      <c r="AM10" s="17">
        <f>MAX(V10:AK10)</f>
        <v>24.26584234930448</v>
      </c>
      <c r="AN10" s="17">
        <f>AVERAGE(V10:AK10)</f>
        <v>23.021605486624665</v>
      </c>
      <c r="AO10" s="17">
        <f>STDEV(V10:AK10)</f>
        <v>1.059139461374486</v>
      </c>
      <c r="AP10" s="19"/>
    </row>
    <row r="11" spans="1:42" s="8" customFormat="1" ht="15.75">
      <c r="A11" s="21" t="s">
        <v>8</v>
      </c>
      <c r="B11" s="14"/>
      <c r="C11" s="14"/>
      <c r="D11" s="22">
        <f aca="true" t="shared" si="7" ref="D11:K11">D108*100/D91</f>
        <v>11.341482283769148</v>
      </c>
      <c r="E11" s="22">
        <f t="shared" si="7"/>
        <v>9.364970197157268</v>
      </c>
      <c r="F11" s="22">
        <f t="shared" si="7"/>
        <v>10.319649521337011</v>
      </c>
      <c r="G11" s="22">
        <f t="shared" si="7"/>
        <v>9.258285113098369</v>
      </c>
      <c r="H11" s="22">
        <f t="shared" si="7"/>
        <v>10.568630317205088</v>
      </c>
      <c r="I11" s="22">
        <f t="shared" si="7"/>
        <v>10.84270552827499</v>
      </c>
      <c r="J11" s="125">
        <f t="shared" si="7"/>
        <v>10.20828890310656</v>
      </c>
      <c r="K11" s="22">
        <f t="shared" si="7"/>
        <v>10.237713285693452</v>
      </c>
      <c r="L11" s="22">
        <f>L108*100/L91</f>
        <v>10.627283800243605</v>
      </c>
      <c r="M11" s="22">
        <f>M108*100/M91</f>
        <v>9.680610514414923</v>
      </c>
      <c r="N11" s="22">
        <f>N108*100/N91</f>
        <v>10.60482777325739</v>
      </c>
      <c r="O11" s="22">
        <f>O108*100/O91</f>
        <v>9.52107829079438</v>
      </c>
      <c r="P11" s="22">
        <f>P108*100/P91</f>
        <v>9.968992248062015</v>
      </c>
      <c r="Q11" s="18">
        <f t="shared" si="1"/>
        <v>9.258285113098369</v>
      </c>
      <c r="R11" s="18">
        <f t="shared" si="2"/>
        <v>11.341482283769148</v>
      </c>
      <c r="S11" s="18">
        <f t="shared" si="3"/>
        <v>10.195732136647248</v>
      </c>
      <c r="T11" s="18">
        <f t="shared" si="4"/>
        <v>0.6179356833076042</v>
      </c>
      <c r="U11" s="19"/>
      <c r="V11" s="114">
        <f aca="true" t="shared" si="8" ref="V11:AE11">V108*100/V91</f>
        <v>10.509838998211091</v>
      </c>
      <c r="W11" s="22">
        <f t="shared" si="8"/>
        <v>11.267387944358578</v>
      </c>
      <c r="X11" s="22">
        <f t="shared" si="8"/>
        <v>10.328495034377386</v>
      </c>
      <c r="Y11" s="22">
        <f t="shared" si="8"/>
        <v>11.86496773125931</v>
      </c>
      <c r="Z11" s="22">
        <f t="shared" si="8"/>
        <v>11.206112424959068</v>
      </c>
      <c r="AA11" s="22">
        <f t="shared" si="8"/>
        <v>11.012013846467115</v>
      </c>
      <c r="AB11" s="22">
        <f t="shared" si="8"/>
        <v>11.186805306561492</v>
      </c>
      <c r="AC11" s="22">
        <f t="shared" si="8"/>
        <v>11.45402481705377</v>
      </c>
      <c r="AD11" s="22">
        <f>AD108*100/AD91</f>
        <v>9.8754830399313</v>
      </c>
      <c r="AE11" s="125">
        <f t="shared" si="8"/>
        <v>11.391638052918603</v>
      </c>
      <c r="AF11" s="22">
        <f aca="true" t="shared" si="9" ref="AF11:AK11">AF108*100/AF91</f>
        <v>10.890371229698378</v>
      </c>
      <c r="AG11" s="22">
        <f t="shared" si="9"/>
        <v>9.96476391825229</v>
      </c>
      <c r="AH11" s="22">
        <f t="shared" si="9"/>
        <v>10.893047314772554</v>
      </c>
      <c r="AI11" s="22">
        <f t="shared" si="9"/>
        <v>10.88239745724232</v>
      </c>
      <c r="AJ11" s="22">
        <f t="shared" si="9"/>
        <v>11.244794076816289</v>
      </c>
      <c r="AK11" s="22">
        <f t="shared" si="9"/>
        <v>10.489510489510488</v>
      </c>
      <c r="AL11" s="17">
        <f>MIN(V11:AK11)</f>
        <v>9.8754830399313</v>
      </c>
      <c r="AM11" s="17">
        <f>MAX(V11:AK11)</f>
        <v>11.86496773125931</v>
      </c>
      <c r="AN11" s="17">
        <f>AVERAGE(V11:AK11)</f>
        <v>10.903853230149377</v>
      </c>
      <c r="AO11" s="17">
        <f>STDEV(V11:AK11)</f>
        <v>0.5473597415835331</v>
      </c>
      <c r="AP11" s="19"/>
    </row>
    <row r="12" spans="1:42" s="8" customFormat="1" ht="15.75">
      <c r="A12" s="21" t="s">
        <v>9</v>
      </c>
      <c r="B12" s="14"/>
      <c r="C12" s="14"/>
      <c r="D12" s="22">
        <f aca="true" t="shared" si="10" ref="D12:K12">D108*100/D115</f>
        <v>43.219339622641506</v>
      </c>
      <c r="E12" s="22">
        <f t="shared" si="10"/>
        <v>41.87596104561763</v>
      </c>
      <c r="F12" s="22">
        <f t="shared" si="10"/>
        <v>43.00202839756592</v>
      </c>
      <c r="G12" s="22">
        <f t="shared" si="10"/>
        <v>38.745184369840395</v>
      </c>
      <c r="H12" s="22">
        <f t="shared" si="10"/>
        <v>41.64746543778802</v>
      </c>
      <c r="I12" s="22">
        <f t="shared" si="10"/>
        <v>43.11811023622048</v>
      </c>
      <c r="J12" s="125">
        <f t="shared" si="10"/>
        <v>40.88838268792711</v>
      </c>
      <c r="K12" s="22">
        <f t="shared" si="10"/>
        <v>43.957420162805256</v>
      </c>
      <c r="L12" s="22">
        <f>L108*100/L115</f>
        <v>41.87162567486502</v>
      </c>
      <c r="M12" s="22">
        <f>M108*100/M115</f>
        <v>37.18783930510315</v>
      </c>
      <c r="N12" s="22">
        <f>N108*100/N115</f>
        <v>41.75120128136679</v>
      </c>
      <c r="O12" s="22">
        <f>O108*100/O115</f>
        <v>39.95186522262334</v>
      </c>
      <c r="P12" s="22">
        <f>P108*100/P115</f>
        <v>43.35805799055968</v>
      </c>
      <c r="Q12" s="18">
        <f t="shared" si="1"/>
        <v>37.18783930510315</v>
      </c>
      <c r="R12" s="18">
        <f t="shared" si="2"/>
        <v>43.957420162805256</v>
      </c>
      <c r="S12" s="18">
        <f t="shared" si="3"/>
        <v>41.58265241807109</v>
      </c>
      <c r="T12" s="18">
        <f t="shared" si="4"/>
        <v>1.9695985245517025</v>
      </c>
      <c r="U12" s="19"/>
      <c r="V12" s="114">
        <f aca="true" t="shared" si="11" ref="V12:AE12">V108*100/V115</f>
        <v>40.917005223447475</v>
      </c>
      <c r="W12" s="22">
        <f t="shared" si="11"/>
        <v>42.309924550203135</v>
      </c>
      <c r="X12" s="22">
        <f t="shared" si="11"/>
        <v>41.70265268352868</v>
      </c>
      <c r="Y12" s="22">
        <f t="shared" si="11"/>
        <v>42.78042959427207</v>
      </c>
      <c r="Z12" s="22">
        <f t="shared" si="11"/>
        <v>40.63324538258575</v>
      </c>
      <c r="AA12" s="22">
        <f t="shared" si="11"/>
        <v>41.37086903304773</v>
      </c>
      <c r="AB12" s="22">
        <f t="shared" si="11"/>
        <v>41.935483870967744</v>
      </c>
      <c r="AC12" s="22">
        <f t="shared" si="11"/>
        <v>44.171779141104295</v>
      </c>
      <c r="AD12" s="22">
        <f>AD108*100/AD115</f>
        <v>41.71704957678356</v>
      </c>
      <c r="AE12" s="125">
        <f t="shared" si="11"/>
        <v>41.56226971260133</v>
      </c>
      <c r="AF12" s="22">
        <f aca="true" t="shared" si="12" ref="AF12:AK12">AF108*100/AF115</f>
        <v>39.9468085106383</v>
      </c>
      <c r="AG12" s="22">
        <f t="shared" si="12"/>
        <v>34.96538081107814</v>
      </c>
      <c r="AH12" s="22">
        <f t="shared" si="12"/>
        <v>42.31678486997635</v>
      </c>
      <c r="AI12" s="22">
        <f t="shared" si="12"/>
        <v>43.78806333739342</v>
      </c>
      <c r="AJ12" s="22">
        <f t="shared" si="12"/>
        <v>45.82023884349466</v>
      </c>
      <c r="AK12" s="22">
        <f t="shared" si="12"/>
        <v>39.22918100481762</v>
      </c>
      <c r="AL12" s="17">
        <f>MIN(V12:AK12)</f>
        <v>34.96538081107814</v>
      </c>
      <c r="AM12" s="17">
        <f>MAX(V12:AK12)</f>
        <v>45.82023884349466</v>
      </c>
      <c r="AN12" s="17">
        <f>AVERAGE(V12:AK12)</f>
        <v>41.57294788412127</v>
      </c>
      <c r="AO12" s="17">
        <f>STDEV(V12:AK12)</f>
        <v>2.3885193253300985</v>
      </c>
      <c r="AP12" s="19"/>
    </row>
    <row r="13" spans="1:42" s="8" customFormat="1" ht="15.75">
      <c r="A13" s="23" t="s">
        <v>10</v>
      </c>
      <c r="B13" s="14"/>
      <c r="C13" s="14"/>
      <c r="D13" s="22">
        <f aca="true" t="shared" si="13" ref="D13:K13">D109*100/D91</f>
        <v>15.395327247408323</v>
      </c>
      <c r="E13" s="22">
        <f t="shared" si="13"/>
        <v>14.935809261806511</v>
      </c>
      <c r="F13" s="22">
        <f t="shared" si="13"/>
        <v>14.960246633133215</v>
      </c>
      <c r="G13" s="22">
        <f t="shared" si="13"/>
        <v>13.54550236717517</v>
      </c>
      <c r="H13" s="22">
        <f t="shared" si="13"/>
        <v>14.705452419236954</v>
      </c>
      <c r="I13" s="22">
        <f t="shared" si="13"/>
        <v>15.182955805480757</v>
      </c>
      <c r="J13" s="125">
        <f t="shared" si="13"/>
        <v>14.388284637804787</v>
      </c>
      <c r="K13" s="22">
        <f t="shared" si="13"/>
        <v>14.160711681493368</v>
      </c>
      <c r="L13" s="22">
        <f>L109*100/L91</f>
        <v>15.42326431181486</v>
      </c>
      <c r="M13" s="22">
        <f>M109*100/M91</f>
        <v>14.3159977388355</v>
      </c>
      <c r="N13" s="22">
        <f>N109*100/N91</f>
        <v>13.832384052074858</v>
      </c>
      <c r="O13" s="22">
        <f>O109*100/O91</f>
        <v>14.152566676225986</v>
      </c>
      <c r="P13" s="22">
        <f>P109*100/P91</f>
        <v>14.89922480620155</v>
      </c>
      <c r="Q13" s="18">
        <f t="shared" si="1"/>
        <v>13.54550236717517</v>
      </c>
      <c r="R13" s="18">
        <f t="shared" si="2"/>
        <v>15.42326431181486</v>
      </c>
      <c r="S13" s="18">
        <f t="shared" si="3"/>
        <v>14.607517510668602</v>
      </c>
      <c r="T13" s="18">
        <f t="shared" si="4"/>
        <v>0.5924851995761508</v>
      </c>
      <c r="U13" s="19"/>
      <c r="V13" s="114">
        <f aca="true" t="shared" si="14" ref="V13:AE13">V109*100/V91</f>
        <v>11.732259988073942</v>
      </c>
      <c r="W13" s="22">
        <f t="shared" si="14"/>
        <v>13.462132921174653</v>
      </c>
      <c r="X13" s="22">
        <f t="shared" si="14"/>
        <v>13.063407181054242</v>
      </c>
      <c r="Y13" s="22">
        <f t="shared" si="14"/>
        <v>13.784544100612278</v>
      </c>
      <c r="Z13" s="22">
        <f t="shared" si="14"/>
        <v>13.752956157904311</v>
      </c>
      <c r="AA13" s="22">
        <f t="shared" si="14"/>
        <v>13.48808796579108</v>
      </c>
      <c r="AB13" s="22">
        <f t="shared" si="14"/>
        <v>13.513405840404765</v>
      </c>
      <c r="AC13" s="22">
        <f t="shared" si="14"/>
        <v>14.603881641743557</v>
      </c>
      <c r="AD13" s="22">
        <f>AD109*100/AD91</f>
        <v>11.993702590525261</v>
      </c>
      <c r="AE13" s="125">
        <f t="shared" si="14"/>
        <v>13.694203191274491</v>
      </c>
      <c r="AF13" s="22">
        <f aca="true" t="shared" si="15" ref="AF13:AK13">AF109*100/AF91</f>
        <v>14.153132250580049</v>
      </c>
      <c r="AG13" s="22">
        <f t="shared" si="15"/>
        <v>12.868217054263567</v>
      </c>
      <c r="AH13" s="22">
        <f t="shared" si="15"/>
        <v>14.087935493686292</v>
      </c>
      <c r="AI13" s="22">
        <f t="shared" si="15"/>
        <v>13.21325866505222</v>
      </c>
      <c r="AJ13" s="22">
        <f t="shared" si="15"/>
        <v>13.435138053370355</v>
      </c>
      <c r="AK13" s="22">
        <f t="shared" si="15"/>
        <v>13.912403386087595</v>
      </c>
      <c r="AL13" s="17">
        <f aca="true" t="shared" si="16" ref="AL13:AL55">MIN(V13:AK13)</f>
        <v>11.732259988073942</v>
      </c>
      <c r="AM13" s="17">
        <f aca="true" t="shared" si="17" ref="AM13:AM56">MAX(V13:AK13)</f>
        <v>14.603881641743557</v>
      </c>
      <c r="AN13" s="17">
        <f aca="true" t="shared" si="18" ref="AN13:AN56">AVERAGE(V13:AK13)</f>
        <v>13.422416655099918</v>
      </c>
      <c r="AO13" s="17">
        <f aca="true" t="shared" si="19" ref="AO13:AO56">STDEV(V13:AK13)</f>
        <v>0.7447157918309891</v>
      </c>
      <c r="AP13" s="19"/>
    </row>
    <row r="14" spans="1:42" s="8" customFormat="1" ht="15.75">
      <c r="A14" s="24" t="s">
        <v>11</v>
      </c>
      <c r="B14" s="14"/>
      <c r="C14" s="14"/>
      <c r="D14" s="22">
        <f aca="true" t="shared" si="20" ref="D14:K14">D110*100/D91</f>
        <v>9.438341327556863</v>
      </c>
      <c r="E14" s="22">
        <f t="shared" si="20"/>
        <v>9.86932599724897</v>
      </c>
      <c r="F14" s="22">
        <f t="shared" si="20"/>
        <v>10.757747850073017</v>
      </c>
      <c r="G14" s="22">
        <f t="shared" si="20"/>
        <v>9.337190952130458</v>
      </c>
      <c r="H14" s="22">
        <f t="shared" si="20"/>
        <v>9.399210641719048</v>
      </c>
      <c r="I14" s="22">
        <f t="shared" si="20"/>
        <v>10.082369713290037</v>
      </c>
      <c r="J14" s="125">
        <f t="shared" si="20"/>
        <v>9.383663894220515</v>
      </c>
      <c r="K14" s="22">
        <f t="shared" si="20"/>
        <v>10.25229692285256</v>
      </c>
      <c r="L14" s="22">
        <f>L110*100/L91</f>
        <v>10.657734470158342</v>
      </c>
      <c r="M14" s="22">
        <f>M110*100/M91</f>
        <v>10.20350480497456</v>
      </c>
      <c r="N14" s="22">
        <f>N110*100/N91</f>
        <v>9.831841605641443</v>
      </c>
      <c r="O14" s="22">
        <f>O110*100/O91</f>
        <v>10.151993117292802</v>
      </c>
      <c r="P14" s="22">
        <f>P110*100/P91</f>
        <v>10.75968992248062</v>
      </c>
      <c r="Q14" s="18">
        <f t="shared" si="1"/>
        <v>9.337190952130458</v>
      </c>
      <c r="R14" s="18">
        <f t="shared" si="2"/>
        <v>10.75968992248062</v>
      </c>
      <c r="S14" s="18">
        <f t="shared" si="3"/>
        <v>10.009608555356865</v>
      </c>
      <c r="T14" s="18">
        <f t="shared" si="4"/>
        <v>0.5211067474570219</v>
      </c>
      <c r="U14" s="19"/>
      <c r="V14" s="114">
        <f aca="true" t="shared" si="21" ref="V14:AE14">V110*100/V91</f>
        <v>8.87000596302922</v>
      </c>
      <c r="W14" s="22">
        <f t="shared" si="21"/>
        <v>10.417310664605873</v>
      </c>
      <c r="X14" s="22">
        <f t="shared" si="21"/>
        <v>9.579831932773109</v>
      </c>
      <c r="Y14" s="22">
        <f t="shared" si="21"/>
        <v>9.862651001158365</v>
      </c>
      <c r="Z14" s="22">
        <f t="shared" si="21"/>
        <v>10.078224486083318</v>
      </c>
      <c r="AA14" s="22">
        <f t="shared" si="21"/>
        <v>9.969456322541234</v>
      </c>
      <c r="AB14" s="22">
        <f t="shared" si="21"/>
        <v>9.927891319070953</v>
      </c>
      <c r="AC14" s="22">
        <f t="shared" si="21"/>
        <v>9.958638243716194</v>
      </c>
      <c r="AD14" s="22">
        <f>AD110*100/AD91</f>
        <v>8.84499785315586</v>
      </c>
      <c r="AE14" s="125">
        <f t="shared" si="21"/>
        <v>10.341345182791356</v>
      </c>
      <c r="AF14" s="22">
        <f aca="true" t="shared" si="22" ref="AF14:AK14">AF110*100/AF91</f>
        <v>9.12122969837587</v>
      </c>
      <c r="AG14" s="22">
        <f t="shared" si="22"/>
        <v>9.133192389006343</v>
      </c>
      <c r="AH14" s="22">
        <f t="shared" si="22"/>
        <v>9.828084588467975</v>
      </c>
      <c r="AI14" s="22">
        <f t="shared" si="22"/>
        <v>9.762373240502498</v>
      </c>
      <c r="AJ14" s="22">
        <f t="shared" si="22"/>
        <v>10.396421409841123</v>
      </c>
      <c r="AK14" s="22">
        <f t="shared" si="22"/>
        <v>10.19506808980493</v>
      </c>
      <c r="AL14" s="17">
        <f t="shared" si="16"/>
        <v>8.84499785315586</v>
      </c>
      <c r="AM14" s="17">
        <f t="shared" si="17"/>
        <v>10.417310664605873</v>
      </c>
      <c r="AN14" s="17">
        <f t="shared" si="18"/>
        <v>9.767920149057762</v>
      </c>
      <c r="AO14" s="17">
        <f t="shared" si="19"/>
        <v>0.5198710253058214</v>
      </c>
      <c r="AP14" s="19"/>
    </row>
    <row r="15" spans="1:42" s="8" customFormat="1" ht="15.75">
      <c r="A15" s="21" t="s">
        <v>12</v>
      </c>
      <c r="B15" s="14"/>
      <c r="C15" s="14"/>
      <c r="D15" s="22">
        <f aca="true" t="shared" si="23" ref="D15:K15">D111*100/D91</f>
        <v>54.94352467894167</v>
      </c>
      <c r="E15" s="22">
        <f t="shared" si="23"/>
        <v>56.56808803301238</v>
      </c>
      <c r="F15" s="22">
        <f t="shared" si="23"/>
        <v>55.54113256530909</v>
      </c>
      <c r="G15" s="22">
        <f t="shared" si="23"/>
        <v>55.562861651762226</v>
      </c>
      <c r="H15" s="22">
        <f t="shared" si="23"/>
        <v>55.181990936997515</v>
      </c>
      <c r="I15" s="22">
        <f t="shared" si="23"/>
        <v>55.235228892760965</v>
      </c>
      <c r="J15" s="125">
        <f t="shared" si="23"/>
        <v>55.278310940499026</v>
      </c>
      <c r="K15" s="22">
        <f t="shared" si="23"/>
        <v>56.80326673472365</v>
      </c>
      <c r="L15" s="22">
        <f>L111*100/L91</f>
        <v>54.21741778319122</v>
      </c>
      <c r="M15" s="22">
        <f>M111*100/M91</f>
        <v>55.200678349349914</v>
      </c>
      <c r="N15" s="22">
        <f>N111*100/N91</f>
        <v>56.346623270951994</v>
      </c>
      <c r="O15" s="22">
        <f>O111*100/O91</f>
        <v>55.778606251792375</v>
      </c>
      <c r="P15" s="22">
        <f>P111*100/P91</f>
        <v>56.04651162790697</v>
      </c>
      <c r="Q15" s="18">
        <f t="shared" si="1"/>
        <v>54.21741778319122</v>
      </c>
      <c r="R15" s="18">
        <f t="shared" si="2"/>
        <v>56.80326673472365</v>
      </c>
      <c r="S15" s="18">
        <f t="shared" si="3"/>
        <v>55.59263397824608</v>
      </c>
      <c r="T15" s="18">
        <f t="shared" si="4"/>
        <v>0.7124563312350647</v>
      </c>
      <c r="U15" s="25"/>
      <c r="V15" s="114">
        <f aca="true" t="shared" si="24" ref="V15:AE15">V111*100/V91</f>
        <v>52.38521168753727</v>
      </c>
      <c r="W15" s="22">
        <f t="shared" si="24"/>
        <v>53.956723338485304</v>
      </c>
      <c r="X15" s="22">
        <f t="shared" si="24"/>
        <v>53.598166539343005</v>
      </c>
      <c r="Y15" s="22">
        <f t="shared" si="24"/>
        <v>52.4408406420652</v>
      </c>
      <c r="Z15" s="22">
        <f t="shared" si="24"/>
        <v>53.11988357285792</v>
      </c>
      <c r="AA15" s="22">
        <f t="shared" si="24"/>
        <v>53.317043372021985</v>
      </c>
      <c r="AB15" s="22">
        <f t="shared" si="24"/>
        <v>53.12935739611969</v>
      </c>
      <c r="AC15" s="22">
        <f t="shared" si="24"/>
        <v>53.42029907731467</v>
      </c>
      <c r="AD15" s="22">
        <f>AD111*100/AD91</f>
        <v>47.28782023758408</v>
      </c>
      <c r="AE15" s="125">
        <f t="shared" si="24"/>
        <v>54.17087457079378</v>
      </c>
      <c r="AF15" s="22">
        <f aca="true" t="shared" si="25" ref="AF15:AK15">AF111*100/AF91</f>
        <v>53.92981438515082</v>
      </c>
      <c r="AG15" s="22">
        <f t="shared" si="25"/>
        <v>52.17758985200846</v>
      </c>
      <c r="AH15" s="22">
        <f t="shared" si="25"/>
        <v>53.385060094325276</v>
      </c>
      <c r="AI15" s="22">
        <f t="shared" si="25"/>
        <v>54.00332980172545</v>
      </c>
      <c r="AJ15" s="22">
        <f t="shared" si="25"/>
        <v>52.72250501311122</v>
      </c>
      <c r="AK15" s="22">
        <f t="shared" si="25"/>
        <v>56.900993743099</v>
      </c>
      <c r="AL15" s="17">
        <f t="shared" si="16"/>
        <v>47.28782023758408</v>
      </c>
      <c r="AM15" s="17">
        <f t="shared" si="17"/>
        <v>56.900993743099</v>
      </c>
      <c r="AN15" s="17">
        <f t="shared" si="18"/>
        <v>53.12159458272145</v>
      </c>
      <c r="AO15" s="17">
        <f t="shared" si="19"/>
        <v>1.8978235202815337</v>
      </c>
      <c r="AP15" s="19"/>
    </row>
    <row r="16" spans="1:42" s="8" customFormat="1" ht="15.75">
      <c r="A16" s="21" t="s">
        <v>13</v>
      </c>
      <c r="B16" s="14"/>
      <c r="C16" s="14"/>
      <c r="D16" s="22">
        <f aca="true" t="shared" si="26" ref="D16:K16">D112*100/D91</f>
        <v>37.6914745474238</v>
      </c>
      <c r="E16" s="22">
        <f t="shared" si="26"/>
        <v>37.035763411279234</v>
      </c>
      <c r="F16" s="22">
        <f t="shared" si="26"/>
        <v>35.82670777218887</v>
      </c>
      <c r="G16" s="22">
        <f t="shared" si="26"/>
        <v>36.401893740136764</v>
      </c>
      <c r="H16" s="22">
        <f t="shared" si="26"/>
        <v>37.216781172343225</v>
      </c>
      <c r="I16" s="22">
        <f t="shared" si="26"/>
        <v>36.78124504989704</v>
      </c>
      <c r="J16" s="125">
        <f t="shared" si="26"/>
        <v>36.99438401933603</v>
      </c>
      <c r="K16" s="22">
        <f t="shared" si="26"/>
        <v>34.85489281026688</v>
      </c>
      <c r="L16" s="22">
        <f>L112*100/L91</f>
        <v>37.46954933008526</v>
      </c>
      <c r="M16" s="22">
        <f>M112*100/M91</f>
        <v>34.72300734878462</v>
      </c>
      <c r="N16" s="22">
        <f>N112*100/N91</f>
        <v>34.67588825603472</v>
      </c>
      <c r="O16" s="22">
        <f>O112*100/O91</f>
        <v>33.811299110983654</v>
      </c>
      <c r="P16" s="22">
        <f>P112*100/P91</f>
        <v>33.48837209302326</v>
      </c>
      <c r="Q16" s="18">
        <f aca="true" t="shared" si="27" ref="Q16:Q55">MIN(D16:P16)</f>
        <v>33.48837209302326</v>
      </c>
      <c r="R16" s="18">
        <f aca="true" t="shared" si="28" ref="R16:R56">MAX(D16:P16)</f>
        <v>37.6914745474238</v>
      </c>
      <c r="S16" s="18">
        <f aca="true" t="shared" si="29" ref="S16:S56">AVERAGE(D16:P16)</f>
        <v>35.92086605090642</v>
      </c>
      <c r="T16" s="18">
        <f aca="true" t="shared" si="30" ref="T16:T56">STDEV(D16:P16)</f>
        <v>1.4456038646493734</v>
      </c>
      <c r="U16" s="19"/>
      <c r="V16" s="114">
        <f aca="true" t="shared" si="31" ref="V16:AE16">V112*100/V91</f>
        <v>37.2093023255814</v>
      </c>
      <c r="W16" s="22">
        <f t="shared" si="31"/>
        <v>35.316846986089644</v>
      </c>
      <c r="X16" s="22">
        <f t="shared" si="31"/>
        <v>36.63865546218487</v>
      </c>
      <c r="Y16" s="22">
        <f t="shared" si="31"/>
        <v>37.415191130233325</v>
      </c>
      <c r="Z16" s="22">
        <f t="shared" si="31"/>
        <v>36.82008368200837</v>
      </c>
      <c r="AA16" s="22">
        <f t="shared" si="31"/>
        <v>36.522093260028505</v>
      </c>
      <c r="AB16" s="22">
        <f t="shared" si="31"/>
        <v>36.65192621807896</v>
      </c>
      <c r="AC16" s="22">
        <f t="shared" si="31"/>
        <v>37.49602290804963</v>
      </c>
      <c r="AD16" s="22">
        <f>AD112*100/AD91</f>
        <v>32.50322026620867</v>
      </c>
      <c r="AE16" s="125">
        <f t="shared" si="31"/>
        <v>36.09371844071905</v>
      </c>
      <c r="AF16" s="22">
        <f aca="true" t="shared" si="32" ref="AF16:AK16">AF112*100/AF91</f>
        <v>35.09280742459397</v>
      </c>
      <c r="AG16" s="22">
        <f t="shared" si="32"/>
        <v>38.7737843551797</v>
      </c>
      <c r="AH16" s="22">
        <f t="shared" si="32"/>
        <v>36.66514529134337</v>
      </c>
      <c r="AI16" s="22">
        <f t="shared" si="32"/>
        <v>35.74996216134403</v>
      </c>
      <c r="AJ16" s="22">
        <f t="shared" si="32"/>
        <v>36.0327009100725</v>
      </c>
      <c r="AK16" s="22">
        <f t="shared" si="32"/>
        <v>35.75634891424365</v>
      </c>
      <c r="AL16" s="17">
        <f t="shared" si="16"/>
        <v>32.50322026620867</v>
      </c>
      <c r="AM16" s="17">
        <f t="shared" si="17"/>
        <v>38.7737843551797</v>
      </c>
      <c r="AN16" s="17">
        <f t="shared" si="18"/>
        <v>36.29611310849748</v>
      </c>
      <c r="AO16" s="17">
        <f t="shared" si="19"/>
        <v>1.3629268096076639</v>
      </c>
      <c r="AP16" s="19"/>
    </row>
    <row r="17" spans="1:42" s="8" customFormat="1" ht="15.75">
      <c r="A17" s="26" t="s">
        <v>14</v>
      </c>
      <c r="B17" s="27"/>
      <c r="C17" s="27"/>
      <c r="D17" s="22">
        <f aca="true" t="shared" si="33" ref="D17:K17">D113*100/D91</f>
        <v>47.87250502862448</v>
      </c>
      <c r="E17" s="22">
        <f t="shared" si="33"/>
        <v>49.082989454378726</v>
      </c>
      <c r="F17" s="22">
        <f t="shared" si="33"/>
        <v>49.764724971604736</v>
      </c>
      <c r="G17" s="22">
        <f t="shared" si="33"/>
        <v>46.93582325092056</v>
      </c>
      <c r="H17" s="22">
        <f t="shared" si="33"/>
        <v>47.53690980850754</v>
      </c>
      <c r="I17" s="22">
        <f t="shared" si="33"/>
        <v>48.796134959607166</v>
      </c>
      <c r="J17" s="125">
        <f t="shared" si="33"/>
        <v>47.3590673206796</v>
      </c>
      <c r="K17" s="22">
        <f t="shared" si="33"/>
        <v>47.61557532448593</v>
      </c>
      <c r="L17" s="22">
        <f>L113*100/L91</f>
        <v>47.79232643118148</v>
      </c>
      <c r="M17" s="22">
        <f>M113*100/M91</f>
        <v>50.4663651780667</v>
      </c>
      <c r="N17" s="22">
        <f>N113*100/N91</f>
        <v>48.76593436398156</v>
      </c>
      <c r="O17" s="22">
        <f>O113*100/O91</f>
        <v>49.18267852021795</v>
      </c>
      <c r="P17" s="22">
        <f>P113*100/P91</f>
        <v>51.007751937984494</v>
      </c>
      <c r="Q17" s="18">
        <f t="shared" si="27"/>
        <v>46.93582325092056</v>
      </c>
      <c r="R17" s="18">
        <f t="shared" si="28"/>
        <v>51.007751937984494</v>
      </c>
      <c r="S17" s="18">
        <f t="shared" si="29"/>
        <v>48.629137426941604</v>
      </c>
      <c r="T17" s="18">
        <f t="shared" si="30"/>
        <v>1.2535007101528095</v>
      </c>
      <c r="U17" s="19"/>
      <c r="V17" s="114">
        <f aca="true" t="shared" si="34" ref="V17:AE17">V113*100/V91</f>
        <v>44.20095408467502</v>
      </c>
      <c r="W17" s="22">
        <f t="shared" si="34"/>
        <v>46.21329211746522</v>
      </c>
      <c r="X17" s="22">
        <f t="shared" si="34"/>
        <v>44.30863254392666</v>
      </c>
      <c r="Y17" s="22">
        <f t="shared" si="34"/>
        <v>46.53317888465994</v>
      </c>
      <c r="Z17" s="22">
        <f t="shared" si="34"/>
        <v>46.38893942150264</v>
      </c>
      <c r="AA17" s="22">
        <f t="shared" si="34"/>
        <v>45.82366116880472</v>
      </c>
      <c r="AB17" s="22">
        <f t="shared" si="34"/>
        <v>45.862714632883154</v>
      </c>
      <c r="AC17" s="22">
        <f t="shared" si="34"/>
        <v>45.736557429207764</v>
      </c>
      <c r="AD17" s="22">
        <f>AD113*100/AD91</f>
        <v>40.732789466151424</v>
      </c>
      <c r="AE17" s="125">
        <f t="shared" si="34"/>
        <v>46.21288628559887</v>
      </c>
      <c r="AF17" s="22">
        <f aca="true" t="shared" si="35" ref="AF17:AK17">AF113*100/AF91</f>
        <v>45.82366589327147</v>
      </c>
      <c r="AG17" s="22">
        <f t="shared" si="35"/>
        <v>43.4954193093728</v>
      </c>
      <c r="AH17" s="22">
        <f t="shared" si="35"/>
        <v>46.3258785942492</v>
      </c>
      <c r="AI17" s="22">
        <f t="shared" si="35"/>
        <v>47.64643559860754</v>
      </c>
      <c r="AJ17" s="22">
        <f t="shared" si="35"/>
        <v>48.07959278111986</v>
      </c>
      <c r="AK17" s="22">
        <f t="shared" si="35"/>
        <v>46.77953625322046</v>
      </c>
      <c r="AL17" s="17">
        <f t="shared" si="16"/>
        <v>40.732789466151424</v>
      </c>
      <c r="AM17" s="17">
        <f t="shared" si="17"/>
        <v>48.07959278111986</v>
      </c>
      <c r="AN17" s="17">
        <f t="shared" si="18"/>
        <v>45.6352584040448</v>
      </c>
      <c r="AO17" s="17">
        <f t="shared" si="19"/>
        <v>1.759001125843702</v>
      </c>
      <c r="AP17" s="19"/>
    </row>
    <row r="18" spans="1:42" s="8" customFormat="1" ht="15.75">
      <c r="A18" s="26" t="s">
        <v>15</v>
      </c>
      <c r="B18" s="27"/>
      <c r="C18" s="27"/>
      <c r="D18" s="22">
        <f aca="true" t="shared" si="36" ref="D18:K18">D114*100/D91</f>
        <v>65.7744081695807</v>
      </c>
      <c r="E18" s="22">
        <f t="shared" si="36"/>
        <v>67.44612563044475</v>
      </c>
      <c r="F18" s="22">
        <f t="shared" si="36"/>
        <v>66.2664286873276</v>
      </c>
      <c r="G18" s="22">
        <f t="shared" si="36"/>
        <v>64.66333508679642</v>
      </c>
      <c r="H18" s="22">
        <f t="shared" si="36"/>
        <v>65.38517760561322</v>
      </c>
      <c r="I18" s="22">
        <f t="shared" si="36"/>
        <v>66.01457310312055</v>
      </c>
      <c r="J18" s="125">
        <f t="shared" si="36"/>
        <v>65.17381104713158</v>
      </c>
      <c r="K18" s="22">
        <f t="shared" si="36"/>
        <v>66.60347090564387</v>
      </c>
      <c r="L18" s="22">
        <f>L114*100/L91</f>
        <v>66.03227771010961</v>
      </c>
      <c r="M18" s="22">
        <f>M114*100/M91</f>
        <v>66.57716223855284</v>
      </c>
      <c r="N18" s="22">
        <f>N114*100/N91</f>
        <v>65.70382424735558</v>
      </c>
      <c r="O18" s="22">
        <f>O114*100/O91</f>
        <v>65.38571838256381</v>
      </c>
      <c r="P18" s="22">
        <f>P114*100/P91</f>
        <v>68.35658914728683</v>
      </c>
      <c r="Q18" s="18">
        <f t="shared" si="27"/>
        <v>64.66333508679642</v>
      </c>
      <c r="R18" s="18">
        <f t="shared" si="28"/>
        <v>68.35658914728683</v>
      </c>
      <c r="S18" s="18">
        <f t="shared" si="29"/>
        <v>66.10637707396364</v>
      </c>
      <c r="T18" s="18">
        <f t="shared" si="30"/>
        <v>0.9844810835915987</v>
      </c>
      <c r="U18" s="19"/>
      <c r="V18" s="114">
        <f aca="true" t="shared" si="37" ref="V18:AE18">V114*100/V91</f>
        <v>62.805605247465714</v>
      </c>
      <c r="W18" s="22">
        <f t="shared" si="37"/>
        <v>63.508500772797525</v>
      </c>
      <c r="X18" s="22">
        <f t="shared" si="37"/>
        <v>62.93353705118411</v>
      </c>
      <c r="Y18" s="22">
        <f t="shared" si="37"/>
        <v>63.4122124772464</v>
      </c>
      <c r="Z18" s="22">
        <f t="shared" si="37"/>
        <v>63.1071493541932</v>
      </c>
      <c r="AA18" s="22">
        <f t="shared" si="37"/>
        <v>63.237629810629194</v>
      </c>
      <c r="AB18" s="22">
        <f t="shared" si="37"/>
        <v>63.3122186367077</v>
      </c>
      <c r="AC18" s="22">
        <f t="shared" si="37"/>
        <v>63.29939548202354</v>
      </c>
      <c r="AD18" s="22">
        <f>AD114*100/AD91</f>
        <v>56.2043795620438</v>
      </c>
      <c r="AE18" s="125">
        <f t="shared" si="37"/>
        <v>62.73480105029287</v>
      </c>
      <c r="AF18" s="22">
        <f aca="true" t="shared" si="38" ref="AF18:AK18">AF114*100/AF91</f>
        <v>65.57424593967518</v>
      </c>
      <c r="AG18" s="22">
        <f t="shared" si="38"/>
        <v>60.9584214235377</v>
      </c>
      <c r="AH18" s="22">
        <f t="shared" si="38"/>
        <v>63.71519853947969</v>
      </c>
      <c r="AI18" s="22">
        <f t="shared" si="38"/>
        <v>64.64355986075375</v>
      </c>
      <c r="AJ18" s="22">
        <f t="shared" si="38"/>
        <v>65.29384544192504</v>
      </c>
      <c r="AK18" s="22">
        <f t="shared" si="38"/>
        <v>63.673168936326825</v>
      </c>
      <c r="AL18" s="17">
        <f t="shared" si="16"/>
        <v>56.2043795620438</v>
      </c>
      <c r="AM18" s="17">
        <f t="shared" si="17"/>
        <v>65.57424593967518</v>
      </c>
      <c r="AN18" s="17">
        <f t="shared" si="18"/>
        <v>63.025866849142645</v>
      </c>
      <c r="AO18" s="17">
        <f t="shared" si="19"/>
        <v>2.108527361340991</v>
      </c>
      <c r="AP18" s="19"/>
    </row>
    <row r="19" spans="1:42" s="8" customFormat="1" ht="15.75">
      <c r="A19" s="26" t="s">
        <v>16</v>
      </c>
      <c r="B19" s="27"/>
      <c r="C19" s="27"/>
      <c r="D19" s="22">
        <f aca="true" t="shared" si="39" ref="D19:K19">D122*100/D91</f>
        <v>24.709887049357885</v>
      </c>
      <c r="E19" s="22">
        <f t="shared" si="39"/>
        <v>24.438331040806972</v>
      </c>
      <c r="F19" s="22">
        <f t="shared" si="39"/>
        <v>22.943371734544865</v>
      </c>
      <c r="G19" s="22">
        <f t="shared" si="39"/>
        <v>22.317201472908994</v>
      </c>
      <c r="H19" s="22">
        <f t="shared" si="39"/>
        <v>23.826925888028068</v>
      </c>
      <c r="I19" s="22">
        <f t="shared" si="39"/>
        <v>23.847616030413434</v>
      </c>
      <c r="J19" s="125">
        <f t="shared" si="39"/>
        <v>23.416506717850286</v>
      </c>
      <c r="K19" s="22">
        <f t="shared" si="39"/>
        <v>24.515094064459674</v>
      </c>
      <c r="L19" s="22">
        <f>L122*100/L91</f>
        <v>24.95432399512789</v>
      </c>
      <c r="M19" s="22">
        <f>M122*100/M91</f>
        <v>25.918598078010174</v>
      </c>
      <c r="N19" s="22">
        <f>N122*100/N91</f>
        <v>24.938974776240848</v>
      </c>
      <c r="O19" s="22">
        <f>O122*100/O91</f>
        <v>25.07886435331231</v>
      </c>
      <c r="P19" s="22">
        <f>P122*100/P91</f>
        <v>25.7984496124031</v>
      </c>
      <c r="Q19" s="18">
        <f t="shared" si="27"/>
        <v>22.317201472908994</v>
      </c>
      <c r="R19" s="18">
        <f t="shared" si="28"/>
        <v>25.918598078010174</v>
      </c>
      <c r="S19" s="18">
        <f t="shared" si="29"/>
        <v>24.361857293343423</v>
      </c>
      <c r="T19" s="18">
        <f t="shared" si="30"/>
        <v>1.0595941212259627</v>
      </c>
      <c r="U19" s="19"/>
      <c r="V19" s="114">
        <f aca="true" t="shared" si="40" ref="V19:AE19">V122*100/V91</f>
        <v>20.527728085867622</v>
      </c>
      <c r="W19" s="22">
        <f t="shared" si="40"/>
        <v>21.88562596599691</v>
      </c>
      <c r="X19" s="22">
        <f t="shared" si="40"/>
        <v>21.512605042016805</v>
      </c>
      <c r="Y19" s="22">
        <f t="shared" si="40"/>
        <v>23.63064702962105</v>
      </c>
      <c r="Z19" s="22">
        <f t="shared" si="40"/>
        <v>22.52137529561579</v>
      </c>
      <c r="AA19" s="22">
        <f t="shared" si="40"/>
        <v>22.349826919161067</v>
      </c>
      <c r="AB19" s="22">
        <f t="shared" si="40"/>
        <v>22.628580534640054</v>
      </c>
      <c r="AC19" s="22">
        <f t="shared" si="40"/>
        <v>22.048997772828507</v>
      </c>
      <c r="AD19" s="22">
        <f>AD122*100/AD91</f>
        <v>19.97996278803492</v>
      </c>
      <c r="AE19" s="125">
        <f t="shared" si="40"/>
        <v>21.187638860836195</v>
      </c>
      <c r="AF19" s="22">
        <f aca="true" t="shared" si="41" ref="AF19:AK19">AF122*100/AF91</f>
        <v>22.94083526682135</v>
      </c>
      <c r="AG19" s="22">
        <f t="shared" si="41"/>
        <v>20.11275546159267</v>
      </c>
      <c r="AH19" s="22">
        <f t="shared" si="41"/>
        <v>22.10558344743648</v>
      </c>
      <c r="AI19" s="22">
        <f t="shared" si="41"/>
        <v>22.672922657787197</v>
      </c>
      <c r="AJ19" s="22">
        <f t="shared" si="41"/>
        <v>24.60280734227981</v>
      </c>
      <c r="AK19" s="22">
        <f t="shared" si="41"/>
        <v>23.095325726904672</v>
      </c>
      <c r="AL19" s="17">
        <f t="shared" si="16"/>
        <v>19.97996278803492</v>
      </c>
      <c r="AM19" s="17">
        <f t="shared" si="17"/>
        <v>24.60280734227981</v>
      </c>
      <c r="AN19" s="17">
        <f t="shared" si="18"/>
        <v>22.112701137340064</v>
      </c>
      <c r="AO19" s="17">
        <f t="shared" si="19"/>
        <v>1.246097678671098</v>
      </c>
      <c r="AP19" s="19"/>
    </row>
    <row r="20" spans="1:42" s="8" customFormat="1" ht="15.75">
      <c r="A20" s="26" t="s">
        <v>17</v>
      </c>
      <c r="B20" s="27"/>
      <c r="C20" s="27"/>
      <c r="D20" s="22">
        <f aca="true" t="shared" si="42" ref="D20:K20">D123*100/D91</f>
        <v>18.89215534581464</v>
      </c>
      <c r="E20" s="22">
        <f t="shared" si="42"/>
        <v>19.222833562585972</v>
      </c>
      <c r="F20" s="22">
        <f t="shared" si="42"/>
        <v>19.049164368002597</v>
      </c>
      <c r="G20" s="22">
        <f t="shared" si="42"/>
        <v>18.43766438716465</v>
      </c>
      <c r="H20" s="22">
        <f t="shared" si="42"/>
        <v>18.725332553720218</v>
      </c>
      <c r="I20" s="22">
        <f t="shared" si="42"/>
        <v>18.968794550926663</v>
      </c>
      <c r="J20" s="125">
        <f t="shared" si="42"/>
        <v>18.639368735338024</v>
      </c>
      <c r="K20" s="22">
        <f t="shared" si="42"/>
        <v>19.746244713431533</v>
      </c>
      <c r="L20" s="22">
        <f>L123*100/L91</f>
        <v>19.44275274056029</v>
      </c>
      <c r="M20" s="22">
        <f>M123*100/M91</f>
        <v>18.69700395703787</v>
      </c>
      <c r="N20" s="22">
        <f>N123*100/N91</f>
        <v>17.819365337672906</v>
      </c>
      <c r="O20" s="22">
        <f>O123*100/O91</f>
        <v>17.722971035273876</v>
      </c>
      <c r="P20" s="22">
        <f>P123*100/P91</f>
        <v>17.813953488372093</v>
      </c>
      <c r="Q20" s="18">
        <f t="shared" si="27"/>
        <v>17.722971035273876</v>
      </c>
      <c r="R20" s="18">
        <f t="shared" si="28"/>
        <v>19.746244713431533</v>
      </c>
      <c r="S20" s="18">
        <f t="shared" si="29"/>
        <v>18.705969598146257</v>
      </c>
      <c r="T20" s="18">
        <f t="shared" si="30"/>
        <v>0.6283987261279169</v>
      </c>
      <c r="U20" s="19"/>
      <c r="V20" s="114">
        <f aca="true" t="shared" si="43" ref="V20:AE20">V123*100/V91</f>
        <v>18.87298747763864</v>
      </c>
      <c r="W20" s="22">
        <f t="shared" si="43"/>
        <v>18.63987635239567</v>
      </c>
      <c r="X20" s="22">
        <f t="shared" si="43"/>
        <v>19.022154316271962</v>
      </c>
      <c r="Y20" s="22">
        <f t="shared" si="43"/>
        <v>16.68045672679133</v>
      </c>
      <c r="Z20" s="22">
        <f t="shared" si="43"/>
        <v>17.573221757322177</v>
      </c>
      <c r="AA20" s="22">
        <f t="shared" si="43"/>
        <v>18.016697210344123</v>
      </c>
      <c r="AB20" s="22">
        <f t="shared" si="43"/>
        <v>17.784152025815704</v>
      </c>
      <c r="AC20" s="22">
        <f t="shared" si="43"/>
        <v>19.233216671969455</v>
      </c>
      <c r="AD20" s="22">
        <f>AD123*100/AD91</f>
        <v>15.900958923715471</v>
      </c>
      <c r="AE20" s="125">
        <f t="shared" si="43"/>
        <v>18.642698444758636</v>
      </c>
      <c r="AF20" s="22">
        <f aca="true" t="shared" si="44" ref="AF20:AK20">AF123*100/AF91</f>
        <v>18.343967517401392</v>
      </c>
      <c r="AG20" s="22">
        <f t="shared" si="44"/>
        <v>18.13953488372093</v>
      </c>
      <c r="AH20" s="22">
        <f t="shared" si="44"/>
        <v>19.8235204624981</v>
      </c>
      <c r="AI20" s="22">
        <f t="shared" si="44"/>
        <v>17.784168306341762</v>
      </c>
      <c r="AJ20" s="22">
        <f t="shared" si="44"/>
        <v>19.68224587382385</v>
      </c>
      <c r="AK20" s="22">
        <f t="shared" si="44"/>
        <v>16.82002208317998</v>
      </c>
      <c r="AL20" s="17">
        <f t="shared" si="16"/>
        <v>15.900958923715471</v>
      </c>
      <c r="AM20" s="17">
        <f t="shared" si="17"/>
        <v>19.8235204624981</v>
      </c>
      <c r="AN20" s="17">
        <f t="shared" si="18"/>
        <v>18.184992439624324</v>
      </c>
      <c r="AO20" s="17">
        <f t="shared" si="19"/>
        <v>1.086607789937891</v>
      </c>
      <c r="AP20" s="19"/>
    </row>
    <row r="21" spans="1:42" s="8" customFormat="1" ht="15.75">
      <c r="A21" s="26" t="s">
        <v>94</v>
      </c>
      <c r="B21" s="27"/>
      <c r="C21" s="27"/>
      <c r="D21" s="22">
        <f aca="true" t="shared" si="45" ref="D21:K21">D115*100/D91</f>
        <v>26.24168342874826</v>
      </c>
      <c r="E21" s="22">
        <f t="shared" si="45"/>
        <v>22.36359468133884</v>
      </c>
      <c r="F21" s="22">
        <f t="shared" si="45"/>
        <v>23.99805289631673</v>
      </c>
      <c r="G21" s="22">
        <f t="shared" si="45"/>
        <v>23.895318253550762</v>
      </c>
      <c r="H21" s="22">
        <f t="shared" si="45"/>
        <v>25.37640695804707</v>
      </c>
      <c r="I21" s="22">
        <f t="shared" si="45"/>
        <v>25.146523047679395</v>
      </c>
      <c r="J21" s="125">
        <f t="shared" si="45"/>
        <v>24.966233027653367</v>
      </c>
      <c r="K21" s="22">
        <f t="shared" si="45"/>
        <v>23.29006854309465</v>
      </c>
      <c r="L21" s="22">
        <f>L115*100/L91</f>
        <v>25.380633373934227</v>
      </c>
      <c r="M21" s="22">
        <f>M115*100/M91</f>
        <v>26.031656302996044</v>
      </c>
      <c r="N21" s="22">
        <f>N115*100/N91</f>
        <v>25.400054244643343</v>
      </c>
      <c r="O21" s="22">
        <f>O115*100/O91</f>
        <v>23.83137367364497</v>
      </c>
      <c r="P21" s="22">
        <f>P115*100/P91</f>
        <v>22.992248062015506</v>
      </c>
      <c r="Q21" s="18">
        <f t="shared" si="27"/>
        <v>22.36359468133884</v>
      </c>
      <c r="R21" s="18">
        <f t="shared" si="28"/>
        <v>26.24168342874826</v>
      </c>
      <c r="S21" s="18">
        <f t="shared" si="29"/>
        <v>24.5318343456664</v>
      </c>
      <c r="T21" s="18">
        <f t="shared" si="30"/>
        <v>1.2152316201139233</v>
      </c>
      <c r="U21" s="19"/>
      <c r="V21" s="114">
        <f aca="true" t="shared" si="46" ref="V21:AE21">V115*100/V91</f>
        <v>25.685748360166965</v>
      </c>
      <c r="W21" s="22">
        <f t="shared" si="46"/>
        <v>26.630602782071097</v>
      </c>
      <c r="X21" s="22">
        <f t="shared" si="46"/>
        <v>24.766997708174177</v>
      </c>
      <c r="Y21" s="22">
        <f t="shared" si="46"/>
        <v>27.734568922720506</v>
      </c>
      <c r="Z21" s="22">
        <f t="shared" si="46"/>
        <v>27.57867927960706</v>
      </c>
      <c r="AA21" s="22">
        <f t="shared" si="46"/>
        <v>26.61779678273264</v>
      </c>
      <c r="AB21" s="22">
        <f t="shared" si="46"/>
        <v>26.676228038723554</v>
      </c>
      <c r="AC21" s="22">
        <f t="shared" si="46"/>
        <v>25.930639516385618</v>
      </c>
      <c r="AD21" s="22">
        <f>AD115*100/AD91</f>
        <v>23.67253470731358</v>
      </c>
      <c r="AE21" s="125">
        <f t="shared" si="46"/>
        <v>27.40860432235912</v>
      </c>
      <c r="AF21" s="22">
        <f aca="true" t="shared" si="47" ref="AF21:AK21">AF115*100/AF91</f>
        <v>27.26218097447796</v>
      </c>
      <c r="AG21" s="22">
        <f t="shared" si="47"/>
        <v>28.498942917547566</v>
      </c>
      <c r="AH21" s="22">
        <f t="shared" si="47"/>
        <v>25.741670470104978</v>
      </c>
      <c r="AI21" s="22">
        <f t="shared" si="47"/>
        <v>24.85242924171334</v>
      </c>
      <c r="AJ21" s="22">
        <f t="shared" si="47"/>
        <v>24.541107511954344</v>
      </c>
      <c r="AK21" s="22">
        <f t="shared" si="47"/>
        <v>26.73905042326095</v>
      </c>
      <c r="AL21" s="17">
        <f t="shared" si="16"/>
        <v>23.67253470731358</v>
      </c>
      <c r="AM21" s="17">
        <f t="shared" si="17"/>
        <v>28.498942917547566</v>
      </c>
      <c r="AN21" s="17">
        <f t="shared" si="18"/>
        <v>26.271111372457096</v>
      </c>
      <c r="AO21" s="17">
        <f t="shared" si="19"/>
        <v>1.3287263391351172</v>
      </c>
      <c r="AP21" s="19"/>
    </row>
    <row r="22" spans="1:42" s="8" customFormat="1" ht="15.75">
      <c r="A22" s="26" t="s">
        <v>18</v>
      </c>
      <c r="B22" s="27"/>
      <c r="C22" s="27"/>
      <c r="D22" s="22">
        <f aca="true" t="shared" si="48" ref="D22:K22">D116*100/D91</f>
        <v>13.151787095775957</v>
      </c>
      <c r="E22" s="22">
        <f t="shared" si="48"/>
        <v>11.405318661164603</v>
      </c>
      <c r="F22" s="22">
        <f t="shared" si="48"/>
        <v>12.493915300989777</v>
      </c>
      <c r="G22" s="22">
        <f t="shared" si="48"/>
        <v>12.993161493950552</v>
      </c>
      <c r="H22" s="22">
        <f t="shared" si="48"/>
        <v>13.09750036544365</v>
      </c>
      <c r="I22" s="22">
        <f t="shared" si="48"/>
        <v>12.83066687787106</v>
      </c>
      <c r="J22" s="125">
        <f t="shared" si="48"/>
        <v>13.06604108907372</v>
      </c>
      <c r="K22" s="22">
        <f t="shared" si="48"/>
        <v>11.171066063876331</v>
      </c>
      <c r="L22" s="22">
        <f>L116*100/L91</f>
        <v>12.728380024360535</v>
      </c>
      <c r="M22" s="22">
        <f>M116*100/M91</f>
        <v>12.535330695308081</v>
      </c>
      <c r="N22" s="22">
        <f>N116*100/N91</f>
        <v>12.08299430431245</v>
      </c>
      <c r="O22" s="22">
        <f>O116*100/O91</f>
        <v>11.557212503584744</v>
      </c>
      <c r="P22" s="22">
        <f>P116*100/P91</f>
        <v>11.255813953488373</v>
      </c>
      <c r="Q22" s="18">
        <f t="shared" si="27"/>
        <v>11.171066063876331</v>
      </c>
      <c r="R22" s="18">
        <f t="shared" si="28"/>
        <v>13.151787095775957</v>
      </c>
      <c r="S22" s="18">
        <f t="shared" si="29"/>
        <v>12.336091417630756</v>
      </c>
      <c r="T22" s="18">
        <f t="shared" si="30"/>
        <v>0.7491162820327234</v>
      </c>
      <c r="U22" s="19"/>
      <c r="V22" s="114">
        <f aca="true" t="shared" si="49" ref="V22:AE22">V116*100/V91</f>
        <v>12.76088252832439</v>
      </c>
      <c r="W22" s="22">
        <f t="shared" si="49"/>
        <v>12.333848531684698</v>
      </c>
      <c r="X22" s="22">
        <f t="shared" si="49"/>
        <v>12.406417112299463</v>
      </c>
      <c r="Y22" s="22">
        <f t="shared" si="49"/>
        <v>13.734899884163497</v>
      </c>
      <c r="Z22" s="22">
        <f t="shared" si="49"/>
        <v>13.079861742768783</v>
      </c>
      <c r="AA22" s="22">
        <f t="shared" si="49"/>
        <v>12.852779474648747</v>
      </c>
      <c r="AB22" s="22">
        <f t="shared" si="49"/>
        <v>13.01940161746544</v>
      </c>
      <c r="AC22" s="22">
        <f t="shared" si="49"/>
        <v>13.10849506840598</v>
      </c>
      <c r="AD22" s="22">
        <f>AD116*100/AD91</f>
        <v>11.50708458565908</v>
      </c>
      <c r="AE22" s="125">
        <f t="shared" si="49"/>
        <v>12.300545344374875</v>
      </c>
      <c r="AF22" s="22">
        <f aca="true" t="shared" si="50" ref="AF22:AK22">AF116*100/AF91</f>
        <v>12.470997679814387</v>
      </c>
      <c r="AG22" s="22">
        <f t="shared" si="50"/>
        <v>12.389006342494712</v>
      </c>
      <c r="AH22" s="22">
        <f t="shared" si="50"/>
        <v>12.703483949490339</v>
      </c>
      <c r="AI22" s="22">
        <f t="shared" si="50"/>
        <v>12.83487210534282</v>
      </c>
      <c r="AJ22" s="22">
        <f t="shared" si="50"/>
        <v>12.309116149930588</v>
      </c>
      <c r="AK22" s="22">
        <f t="shared" si="50"/>
        <v>13.231505336768494</v>
      </c>
      <c r="AL22" s="17">
        <f t="shared" si="16"/>
        <v>11.50708458565908</v>
      </c>
      <c r="AM22" s="17">
        <f t="shared" si="17"/>
        <v>13.734899884163497</v>
      </c>
      <c r="AN22" s="17">
        <f t="shared" si="18"/>
        <v>12.69019984085227</v>
      </c>
      <c r="AO22" s="17">
        <f t="shared" si="19"/>
        <v>0.5108965161508623</v>
      </c>
      <c r="AP22" s="19"/>
    </row>
    <row r="23" spans="1:42" s="8" customFormat="1" ht="15.75">
      <c r="A23" s="26" t="s">
        <v>19</v>
      </c>
      <c r="B23" s="27"/>
      <c r="C23" s="27"/>
      <c r="D23" s="22">
        <f aca="true" t="shared" si="51" ref="D23:K23">D117*100/D91</f>
        <v>19.12424570632833</v>
      </c>
      <c r="E23" s="22">
        <f t="shared" si="51"/>
        <v>16.815680880330124</v>
      </c>
      <c r="F23" s="22">
        <f t="shared" si="51"/>
        <v>19.50348856076586</v>
      </c>
      <c r="G23" s="22">
        <f t="shared" si="51"/>
        <v>18.450815360336662</v>
      </c>
      <c r="H23" s="22">
        <f t="shared" si="51"/>
        <v>18.871510013155973</v>
      </c>
      <c r="I23" s="22">
        <f t="shared" si="51"/>
        <v>19.309361634722002</v>
      </c>
      <c r="J23" s="125">
        <f t="shared" si="51"/>
        <v>18.75311011587403</v>
      </c>
      <c r="K23" s="22">
        <f t="shared" si="51"/>
        <v>18.812891935248654</v>
      </c>
      <c r="L23" s="22">
        <f>L117*100/L91</f>
        <v>19.168696711327648</v>
      </c>
      <c r="M23" s="22">
        <f>M117*100/M91</f>
        <v>19.05031091011871</v>
      </c>
      <c r="N23" s="22">
        <f>N117*100/N91</f>
        <v>18.34825061025224</v>
      </c>
      <c r="O23" s="22">
        <f>O117*100/O91</f>
        <v>17.24978491540006</v>
      </c>
      <c r="P23" s="22">
        <f>P117*100/P91</f>
        <v>16.4031007751938</v>
      </c>
      <c r="Q23" s="18">
        <f t="shared" si="27"/>
        <v>16.4031007751938</v>
      </c>
      <c r="R23" s="18">
        <f t="shared" si="28"/>
        <v>19.50348856076586</v>
      </c>
      <c r="S23" s="18">
        <f t="shared" si="29"/>
        <v>18.450865240696466</v>
      </c>
      <c r="T23" s="18">
        <f t="shared" si="30"/>
        <v>0.9955207398979455</v>
      </c>
      <c r="U23" s="19"/>
      <c r="V23" s="114">
        <f aca="true" t="shared" si="52" ref="V23:AE23">V117*100/V91</f>
        <v>20.69171138938581</v>
      </c>
      <c r="W23" s="22">
        <f t="shared" si="52"/>
        <v>22.11746522411128</v>
      </c>
      <c r="X23" s="22">
        <f t="shared" si="52"/>
        <v>20.718105423987776</v>
      </c>
      <c r="Y23" s="22">
        <f t="shared" si="52"/>
        <v>21.016051629985107</v>
      </c>
      <c r="Z23" s="22">
        <f t="shared" si="52"/>
        <v>22.39403310896853</v>
      </c>
      <c r="AA23" s="22">
        <f t="shared" si="52"/>
        <v>21.53532885359397</v>
      </c>
      <c r="AB23" s="22">
        <f t="shared" si="52"/>
        <v>21.226245966296165</v>
      </c>
      <c r="AC23" s="22">
        <f t="shared" si="52"/>
        <v>20.569519567292396</v>
      </c>
      <c r="AD23" s="22">
        <f>AD117*100/AD91</f>
        <v>18.97810218978102</v>
      </c>
      <c r="AE23" s="125">
        <f t="shared" si="52"/>
        <v>24.075944253686124</v>
      </c>
      <c r="AF23" s="22">
        <f aca="true" t="shared" si="53" ref="AF23:AK23">AF117*100/AF91</f>
        <v>19.228538283062647</v>
      </c>
      <c r="AG23" s="22">
        <f t="shared" si="53"/>
        <v>20.070472163495417</v>
      </c>
      <c r="AH23" s="22">
        <f t="shared" si="53"/>
        <v>20.72113190324053</v>
      </c>
      <c r="AI23" s="22">
        <f t="shared" si="53"/>
        <v>20.538822461026186</v>
      </c>
      <c r="AJ23" s="22">
        <f t="shared" si="53"/>
        <v>20.45349375289218</v>
      </c>
      <c r="AK23" s="22">
        <f t="shared" si="53"/>
        <v>21.273463378726536</v>
      </c>
      <c r="AL23" s="17">
        <f t="shared" si="16"/>
        <v>18.97810218978102</v>
      </c>
      <c r="AM23" s="17">
        <f t="shared" si="17"/>
        <v>24.075944253686124</v>
      </c>
      <c r="AN23" s="17">
        <f t="shared" si="18"/>
        <v>20.97552684684573</v>
      </c>
      <c r="AO23" s="17">
        <f t="shared" si="19"/>
        <v>1.2136946739598893</v>
      </c>
      <c r="AP23" s="19"/>
    </row>
    <row r="24" spans="1:42" s="8" customFormat="1" ht="15.75">
      <c r="A24" s="26" t="s">
        <v>20</v>
      </c>
      <c r="B24" s="27"/>
      <c r="C24" s="27"/>
      <c r="D24" s="22">
        <f aca="true" t="shared" si="54" ref="D24:K24">D118*100/D91</f>
        <v>12.285316416524834</v>
      </c>
      <c r="E24" s="22">
        <f t="shared" si="54"/>
        <v>12.608895002292527</v>
      </c>
      <c r="F24" s="22">
        <f t="shared" si="54"/>
        <v>11.423008275190654</v>
      </c>
      <c r="G24" s="22">
        <f t="shared" si="54"/>
        <v>12.348763808521829</v>
      </c>
      <c r="H24" s="22">
        <f t="shared" si="54"/>
        <v>12.312527408273644</v>
      </c>
      <c r="I24" s="22">
        <f t="shared" si="54"/>
        <v>11.864406779661017</v>
      </c>
      <c r="J24" s="125">
        <f t="shared" si="54"/>
        <v>12.312504443022675</v>
      </c>
      <c r="K24" s="22">
        <f t="shared" si="54"/>
        <v>11.710660638763308</v>
      </c>
      <c r="L24" s="22">
        <f>L118*100/L91</f>
        <v>11.556029232643118</v>
      </c>
      <c r="M24" s="22">
        <f>M118*100/M91</f>
        <v>10.387224420576596</v>
      </c>
      <c r="N24" s="22">
        <f>N118*100/N91</f>
        <v>11.011662598318415</v>
      </c>
      <c r="O24" s="22">
        <f>O118*100/O91</f>
        <v>10.166332090622312</v>
      </c>
      <c r="P24" s="22">
        <f>P118*100/P91</f>
        <v>10.604651162790697</v>
      </c>
      <c r="Q24" s="18">
        <f t="shared" si="27"/>
        <v>10.166332090622312</v>
      </c>
      <c r="R24" s="18">
        <f t="shared" si="28"/>
        <v>12.608895002292527</v>
      </c>
      <c r="S24" s="18">
        <f t="shared" si="29"/>
        <v>11.583998636707816</v>
      </c>
      <c r="T24" s="18">
        <f t="shared" si="30"/>
        <v>0.8184695568858766</v>
      </c>
      <c r="U24" s="19"/>
      <c r="V24" s="114">
        <f aca="true" t="shared" si="55" ref="V24:AE24">V118*100/V91</f>
        <v>11.538461538461538</v>
      </c>
      <c r="W24" s="22">
        <f t="shared" si="55"/>
        <v>11.468315301391035</v>
      </c>
      <c r="X24" s="22">
        <f t="shared" si="55"/>
        <v>11.825821237585943</v>
      </c>
      <c r="Y24" s="22">
        <f t="shared" si="55"/>
        <v>12.030448452755254</v>
      </c>
      <c r="Z24" s="22">
        <f t="shared" si="55"/>
        <v>12.133891213389122</v>
      </c>
      <c r="AA24" s="22">
        <f t="shared" si="55"/>
        <v>11.84280187334555</v>
      </c>
      <c r="AB24" s="22">
        <f t="shared" si="55"/>
        <v>11.82423011035417</v>
      </c>
      <c r="AC24" s="22">
        <f t="shared" si="55"/>
        <v>13.10849506840598</v>
      </c>
      <c r="AD24" s="22">
        <f>AD118*100/AD91</f>
        <v>10.51953628166595</v>
      </c>
      <c r="AE24" s="125">
        <f t="shared" si="55"/>
        <v>12.260149464754596</v>
      </c>
      <c r="AF24" s="22">
        <f aca="true" t="shared" si="56" ref="AF24:AK24">AF118*100/AF91</f>
        <v>11.107888631090487</v>
      </c>
      <c r="AG24" s="22">
        <f t="shared" si="56"/>
        <v>11.233262861169838</v>
      </c>
      <c r="AH24" s="22">
        <f t="shared" si="56"/>
        <v>11.029971093868857</v>
      </c>
      <c r="AI24" s="22">
        <f t="shared" si="56"/>
        <v>12.002421673982141</v>
      </c>
      <c r="AJ24" s="22">
        <f t="shared" si="56"/>
        <v>11.445318525374056</v>
      </c>
      <c r="AK24" s="22">
        <f t="shared" si="56"/>
        <v>12.274567537725432</v>
      </c>
      <c r="AL24" s="17">
        <f t="shared" si="16"/>
        <v>10.51953628166595</v>
      </c>
      <c r="AM24" s="17">
        <f t="shared" si="17"/>
        <v>13.10849506840598</v>
      </c>
      <c r="AN24" s="17">
        <f t="shared" si="18"/>
        <v>11.727848804082496</v>
      </c>
      <c r="AO24" s="17">
        <f t="shared" si="19"/>
        <v>0.6116331001389934</v>
      </c>
      <c r="AP24" s="19"/>
    </row>
    <row r="25" spans="1:42" s="8" customFormat="1" ht="15.75">
      <c r="A25" s="26" t="s">
        <v>21</v>
      </c>
      <c r="B25" s="27"/>
      <c r="C25" s="27"/>
      <c r="D25" s="22">
        <f aca="true" t="shared" si="57" ref="D25:K25">D119*100/D91</f>
        <v>16.834287482593226</v>
      </c>
      <c r="E25" s="22">
        <f t="shared" si="57"/>
        <v>17.159559834938104</v>
      </c>
      <c r="F25" s="22">
        <f t="shared" si="57"/>
        <v>18.30277462274866</v>
      </c>
      <c r="G25" s="22">
        <f t="shared" si="57"/>
        <v>17.898474487112043</v>
      </c>
      <c r="H25" s="22">
        <f t="shared" si="57"/>
        <v>17.716708083613508</v>
      </c>
      <c r="I25" s="22">
        <f t="shared" si="57"/>
        <v>18.105496594329164</v>
      </c>
      <c r="J25" s="125">
        <f t="shared" si="57"/>
        <v>18.113314850358993</v>
      </c>
      <c r="K25" s="22">
        <f t="shared" si="57"/>
        <v>17.61703368820184</v>
      </c>
      <c r="L25" s="22">
        <f>L119*100/L91</f>
        <v>18.772838002436053</v>
      </c>
      <c r="M25" s="22">
        <f>M119*100/M91</f>
        <v>17.354437535330693</v>
      </c>
      <c r="N25" s="22">
        <f>N119*100/N91</f>
        <v>15.391917548142121</v>
      </c>
      <c r="O25" s="22">
        <f>O119*100/O91</f>
        <v>17.192429022082017</v>
      </c>
      <c r="P25" s="22">
        <f>P119*100/P91</f>
        <v>18.13953488372093</v>
      </c>
      <c r="Q25" s="18">
        <f t="shared" si="27"/>
        <v>15.391917548142121</v>
      </c>
      <c r="R25" s="18">
        <f t="shared" si="28"/>
        <v>18.772838002436053</v>
      </c>
      <c r="S25" s="18">
        <f t="shared" si="29"/>
        <v>17.58452358735441</v>
      </c>
      <c r="T25" s="18">
        <f t="shared" si="30"/>
        <v>0.8495973807938227</v>
      </c>
      <c r="U25" s="19"/>
      <c r="V25" s="114">
        <f aca="true" t="shared" si="58" ref="V25:AE25">V119*100/V91</f>
        <v>19.439475253428743</v>
      </c>
      <c r="W25" s="22">
        <f t="shared" si="58"/>
        <v>20.587326120556412</v>
      </c>
      <c r="X25" s="22">
        <f t="shared" si="58"/>
        <v>19.281894576012224</v>
      </c>
      <c r="Y25" s="22">
        <f t="shared" si="58"/>
        <v>20.51960946549727</v>
      </c>
      <c r="Z25" s="22">
        <f t="shared" si="58"/>
        <v>20.41113334546116</v>
      </c>
      <c r="AA25" s="22">
        <f t="shared" si="58"/>
        <v>20.183262064752594</v>
      </c>
      <c r="AB25" s="22">
        <f t="shared" si="58"/>
        <v>20.222301900322698</v>
      </c>
      <c r="AC25" s="22">
        <f t="shared" si="58"/>
        <v>19.77410117721922</v>
      </c>
      <c r="AD25" s="22">
        <f>AD119*100/AD91</f>
        <v>17.94761700300558</v>
      </c>
      <c r="AE25" s="125">
        <f t="shared" si="58"/>
        <v>20.298929509190067</v>
      </c>
      <c r="AF25" s="22">
        <f aca="true" t="shared" si="59" ref="AF25:AK25">AF119*100/AF91</f>
        <v>17.227378190255223</v>
      </c>
      <c r="AG25" s="22">
        <f t="shared" si="59"/>
        <v>18.632840028188866</v>
      </c>
      <c r="AH25" s="22">
        <f t="shared" si="59"/>
        <v>17.906587555149855</v>
      </c>
      <c r="AI25" s="22">
        <f t="shared" si="59"/>
        <v>19.948539427879524</v>
      </c>
      <c r="AJ25" s="22">
        <f t="shared" si="59"/>
        <v>19.605121085917013</v>
      </c>
      <c r="AK25" s="22">
        <f t="shared" si="59"/>
        <v>19.83805668016194</v>
      </c>
      <c r="AL25" s="17">
        <f t="shared" si="16"/>
        <v>17.227378190255223</v>
      </c>
      <c r="AM25" s="17">
        <f t="shared" si="17"/>
        <v>20.587326120556412</v>
      </c>
      <c r="AN25" s="17">
        <f t="shared" si="18"/>
        <v>19.4890108364374</v>
      </c>
      <c r="AO25" s="17">
        <f t="shared" si="19"/>
        <v>1.0326498708749519</v>
      </c>
      <c r="AP25" s="19"/>
    </row>
    <row r="26" spans="1:42" s="8" customFormat="1" ht="15.75">
      <c r="A26" s="26" t="s">
        <v>22</v>
      </c>
      <c r="B26" s="27"/>
      <c r="C26" s="27"/>
      <c r="D26" s="22">
        <f aca="true" t="shared" si="60" ref="D26:K26">D120*100/D91</f>
        <v>18.443447315488164</v>
      </c>
      <c r="E26" s="22">
        <f t="shared" si="60"/>
        <v>17.02200825309491</v>
      </c>
      <c r="F26" s="22">
        <f t="shared" si="60"/>
        <v>17.913353886094434</v>
      </c>
      <c r="G26" s="22">
        <f t="shared" si="60"/>
        <v>17.517096265123616</v>
      </c>
      <c r="H26" s="22">
        <f t="shared" si="60"/>
        <v>18.09676947814647</v>
      </c>
      <c r="I26" s="22">
        <f t="shared" si="60"/>
        <v>18.184698241723428</v>
      </c>
      <c r="J26" s="125">
        <f t="shared" si="60"/>
        <v>17.942702779554985</v>
      </c>
      <c r="K26" s="22">
        <f t="shared" si="60"/>
        <v>18.010791891497743</v>
      </c>
      <c r="L26" s="22">
        <f>L120*100/L91</f>
        <v>18.361753958587087</v>
      </c>
      <c r="M26" s="22">
        <f>M120*100/M91</f>
        <v>18.59807801017524</v>
      </c>
      <c r="N26" s="22">
        <f>N120*100/N91</f>
        <v>18.524545701112018</v>
      </c>
      <c r="O26" s="22">
        <f>O120*100/O91</f>
        <v>18.68368224835102</v>
      </c>
      <c r="P26" s="22">
        <f>P120*100/P91</f>
        <v>19.085271317829456</v>
      </c>
      <c r="Q26" s="18">
        <f t="shared" si="27"/>
        <v>17.02200825309491</v>
      </c>
      <c r="R26" s="18">
        <f t="shared" si="28"/>
        <v>19.085271317829456</v>
      </c>
      <c r="S26" s="18">
        <f t="shared" si="29"/>
        <v>18.1833999497522</v>
      </c>
      <c r="T26" s="18">
        <f t="shared" si="30"/>
        <v>0.5332587543123252</v>
      </c>
      <c r="U26" s="19"/>
      <c r="V26" s="114">
        <f aca="true" t="shared" si="61" ref="V26:AE26">V120*100/V91</f>
        <v>19.23076923076923</v>
      </c>
      <c r="W26" s="22">
        <f t="shared" si="61"/>
        <v>19.242658423493044</v>
      </c>
      <c r="X26" s="22">
        <f t="shared" si="61"/>
        <v>20.24446142093201</v>
      </c>
      <c r="Y26" s="22">
        <f t="shared" si="61"/>
        <v>19.54327320867119</v>
      </c>
      <c r="Z26" s="22">
        <f t="shared" si="61"/>
        <v>20.847735128251774</v>
      </c>
      <c r="AA26" s="22">
        <f t="shared" si="61"/>
        <v>19.938912645082468</v>
      </c>
      <c r="AB26" s="22">
        <f t="shared" si="61"/>
        <v>19.648619576909287</v>
      </c>
      <c r="AC26" s="22">
        <f t="shared" si="61"/>
        <v>18.692332166719694</v>
      </c>
      <c r="AD26" s="22">
        <f>AD120*100/AD91</f>
        <v>17.58980964648633</v>
      </c>
      <c r="AE26" s="125">
        <f t="shared" si="61"/>
        <v>22.460109068874974</v>
      </c>
      <c r="AF26" s="22">
        <f aca="true" t="shared" si="62" ref="AF26:AK26">AF120*100/AF91</f>
        <v>16.806844547563806</v>
      </c>
      <c r="AG26" s="22">
        <f t="shared" si="62"/>
        <v>19.337561663143056</v>
      </c>
      <c r="AH26" s="22">
        <f t="shared" si="62"/>
        <v>19.945230488361478</v>
      </c>
      <c r="AI26" s="22">
        <f t="shared" si="62"/>
        <v>19.66096564250038</v>
      </c>
      <c r="AJ26" s="22">
        <f t="shared" si="62"/>
        <v>19.666820916242482</v>
      </c>
      <c r="AK26" s="22">
        <f t="shared" si="62"/>
        <v>18.45785793154214</v>
      </c>
      <c r="AL26" s="17">
        <f t="shared" si="16"/>
        <v>16.806844547563806</v>
      </c>
      <c r="AM26" s="17">
        <f t="shared" si="17"/>
        <v>22.460109068874974</v>
      </c>
      <c r="AN26" s="17">
        <f t="shared" si="18"/>
        <v>19.45712260659646</v>
      </c>
      <c r="AO26" s="17">
        <f t="shared" si="19"/>
        <v>1.274817998956051</v>
      </c>
      <c r="AP26" s="19"/>
    </row>
    <row r="27" spans="1:42" s="8" customFormat="1" ht="15.75">
      <c r="A27" s="21" t="s">
        <v>23</v>
      </c>
      <c r="B27" s="14"/>
      <c r="C27" s="14"/>
      <c r="D27" s="22">
        <f aca="true" t="shared" si="63" ref="D27:L27">D121*100/D91</f>
        <v>15.163236886894634</v>
      </c>
      <c r="E27" s="22">
        <f t="shared" si="63"/>
        <v>14.270976616231087</v>
      </c>
      <c r="F27" s="22">
        <f t="shared" si="63"/>
        <v>14.862891448969657</v>
      </c>
      <c r="G27" s="22">
        <f t="shared" si="63"/>
        <v>15.66280904786954</v>
      </c>
      <c r="H27" s="22">
        <f t="shared" si="63"/>
        <v>15.348633240754276</v>
      </c>
      <c r="I27" s="22">
        <f t="shared" si="63"/>
        <v>15.016632345952797</v>
      </c>
      <c r="J27" s="125">
        <f t="shared" si="63"/>
        <v>15.433283571479347</v>
      </c>
      <c r="K27" s="22">
        <f t="shared" si="63"/>
        <v>14.48155169899373</v>
      </c>
      <c r="L27" s="22">
        <f t="shared" si="63"/>
        <v>16.21498172959805</v>
      </c>
      <c r="M27" s="22">
        <f>M121*100/M91</f>
        <v>15.220463538722441</v>
      </c>
      <c r="N27" s="22">
        <f>N121*100/N91</f>
        <v>15.012205044751832</v>
      </c>
      <c r="O27" s="22">
        <f>O121*100/O91</f>
        <v>14.96988815600803</v>
      </c>
      <c r="P27" s="22">
        <f>P121*100/P91</f>
        <v>15.674418604651162</v>
      </c>
      <c r="Q27" s="18">
        <f t="shared" si="27"/>
        <v>14.270976616231087</v>
      </c>
      <c r="R27" s="18">
        <f t="shared" si="28"/>
        <v>16.21498172959805</v>
      </c>
      <c r="S27" s="18">
        <f t="shared" si="29"/>
        <v>15.179382456221274</v>
      </c>
      <c r="T27" s="18">
        <f t="shared" si="30"/>
        <v>0.5129121994859512</v>
      </c>
      <c r="U27" s="19"/>
      <c r="V27" s="114">
        <f aca="true" t="shared" si="64" ref="V27:AE27">V121*100/V91</f>
        <v>16.36851520572451</v>
      </c>
      <c r="W27" s="22">
        <f t="shared" si="64"/>
        <v>18.26893353941267</v>
      </c>
      <c r="X27" s="22">
        <f t="shared" si="64"/>
        <v>17.84568372803667</v>
      </c>
      <c r="Y27" s="22">
        <f t="shared" si="64"/>
        <v>18.45110044679795</v>
      </c>
      <c r="Z27" s="22">
        <f t="shared" si="64"/>
        <v>18.300891395306532</v>
      </c>
      <c r="AA27" s="22">
        <f t="shared" si="64"/>
        <v>18.195886784768884</v>
      </c>
      <c r="AB27" s="22">
        <f t="shared" si="64"/>
        <v>18.246285008565398</v>
      </c>
      <c r="AC27" s="22">
        <f t="shared" si="64"/>
        <v>17.356029271396753</v>
      </c>
      <c r="AD27" s="22">
        <f>AD121*100/AD91</f>
        <v>16.187204808930872</v>
      </c>
      <c r="AE27" s="125">
        <f t="shared" si="64"/>
        <v>18.117552009695014</v>
      </c>
      <c r="AF27" s="22">
        <f aca="true" t="shared" si="65" ref="AF27:AK27">AF121*100/AF91</f>
        <v>16.183294663573086</v>
      </c>
      <c r="AG27" s="22">
        <f t="shared" si="65"/>
        <v>16.659619450317123</v>
      </c>
      <c r="AH27" s="22">
        <f t="shared" si="65"/>
        <v>17.647953750190172</v>
      </c>
      <c r="AI27" s="22">
        <f t="shared" si="65"/>
        <v>18.0112002421674</v>
      </c>
      <c r="AJ27" s="22">
        <f t="shared" si="65"/>
        <v>17.81582600647848</v>
      </c>
      <c r="AK27" s="22">
        <f t="shared" si="65"/>
        <v>17.72175193227825</v>
      </c>
      <c r="AL27" s="17">
        <f t="shared" si="16"/>
        <v>16.183294663573086</v>
      </c>
      <c r="AM27" s="17">
        <f t="shared" si="17"/>
        <v>18.45110044679795</v>
      </c>
      <c r="AN27" s="17">
        <f t="shared" si="18"/>
        <v>17.586108015227484</v>
      </c>
      <c r="AO27" s="17">
        <f t="shared" si="19"/>
        <v>0.7940284170863536</v>
      </c>
      <c r="AP27" s="19"/>
    </row>
    <row r="28" spans="1:42" s="8" customFormat="1" ht="15.75">
      <c r="A28" s="21" t="s">
        <v>24</v>
      </c>
      <c r="B28" s="14"/>
      <c r="C28" s="14"/>
      <c r="D28" s="22">
        <f aca="true" t="shared" si="66" ref="D28:K28">D95*100/D91</f>
        <v>26.380937645056477</v>
      </c>
      <c r="E28" s="22">
        <f t="shared" si="66"/>
        <v>25.859697386519947</v>
      </c>
      <c r="F28" s="22">
        <f t="shared" si="66"/>
        <v>26.399480772351126</v>
      </c>
      <c r="G28" s="22">
        <f t="shared" si="66"/>
        <v>25.460284061020513</v>
      </c>
      <c r="H28" s="22">
        <f t="shared" si="66"/>
        <v>26.048823271451543</v>
      </c>
      <c r="I28" s="22">
        <f t="shared" si="66"/>
        <v>26.38998891176937</v>
      </c>
      <c r="J28" s="125">
        <f t="shared" si="66"/>
        <v>25.87616407194142</v>
      </c>
      <c r="K28" s="22">
        <f t="shared" si="66"/>
        <v>25.24427592241505</v>
      </c>
      <c r="L28" s="22">
        <f>L95*100/L91</f>
        <v>25.791717417783193</v>
      </c>
      <c r="M28" s="22">
        <f>M95*100/M91</f>
        <v>24.92933860938383</v>
      </c>
      <c r="N28" s="22">
        <f>N95*100/N91</f>
        <v>24.938974776240848</v>
      </c>
      <c r="O28" s="22">
        <f>O95*100/O91</f>
        <v>25.121881273300833</v>
      </c>
      <c r="P28" s="22">
        <f>P95*100/P91</f>
        <v>26.992248062015506</v>
      </c>
      <c r="Q28" s="18">
        <f t="shared" si="27"/>
        <v>24.92933860938383</v>
      </c>
      <c r="R28" s="18">
        <f t="shared" si="28"/>
        <v>26.992248062015506</v>
      </c>
      <c r="S28" s="18">
        <f t="shared" si="29"/>
        <v>25.80260093701921</v>
      </c>
      <c r="T28" s="18">
        <f t="shared" si="30"/>
        <v>0.6403881240739064</v>
      </c>
      <c r="U28" s="19"/>
      <c r="V28" s="114">
        <f aca="true" t="shared" si="67" ref="V28:AE28">V95*100/V91</f>
        <v>25.029815146094215</v>
      </c>
      <c r="W28" s="22">
        <f t="shared" si="67"/>
        <v>25.42503863987635</v>
      </c>
      <c r="X28" s="22">
        <f t="shared" si="67"/>
        <v>26.20320855614973</v>
      </c>
      <c r="Y28" s="22">
        <f t="shared" si="67"/>
        <v>26.59275194439848</v>
      </c>
      <c r="Z28" s="22">
        <f t="shared" si="67"/>
        <v>26.687283973076223</v>
      </c>
      <c r="AA28" s="22">
        <f t="shared" si="67"/>
        <v>26.210547749949093</v>
      </c>
      <c r="AB28" s="22">
        <f t="shared" si="67"/>
        <v>26.198159435879052</v>
      </c>
      <c r="AC28" s="22">
        <f t="shared" si="67"/>
        <v>26.08972319440025</v>
      </c>
      <c r="AD28" s="22">
        <f>AD95*100/AD91</f>
        <v>23.271790468012025</v>
      </c>
      <c r="AE28" s="125">
        <f t="shared" si="67"/>
        <v>26.80266612805494</v>
      </c>
      <c r="AF28" s="22">
        <f aca="true" t="shared" si="68" ref="AF28:AK28">AF95*100/AF91</f>
        <v>25.81206496519722</v>
      </c>
      <c r="AG28" s="22">
        <f t="shared" si="68"/>
        <v>25.77871740662438</v>
      </c>
      <c r="AH28" s="22">
        <f t="shared" si="68"/>
        <v>24.52457021147117</v>
      </c>
      <c r="AI28" s="22">
        <f t="shared" si="68"/>
        <v>27.864386257000156</v>
      </c>
      <c r="AJ28" s="22">
        <f t="shared" si="68"/>
        <v>25.759679160882307</v>
      </c>
      <c r="AK28" s="22">
        <f t="shared" si="68"/>
        <v>25.6900993743099</v>
      </c>
      <c r="AL28" s="17">
        <f t="shared" si="16"/>
        <v>23.271790468012025</v>
      </c>
      <c r="AM28" s="17">
        <f t="shared" si="17"/>
        <v>27.864386257000156</v>
      </c>
      <c r="AN28" s="17">
        <f t="shared" si="18"/>
        <v>25.87128141321097</v>
      </c>
      <c r="AO28" s="17">
        <f t="shared" si="19"/>
        <v>1.0309124321972492</v>
      </c>
      <c r="AP28" s="19"/>
    </row>
    <row r="29" spans="1:42" s="8" customFormat="1" ht="15.75">
      <c r="A29" s="21" t="s">
        <v>25</v>
      </c>
      <c r="B29" s="14"/>
      <c r="C29" s="14"/>
      <c r="D29" s="22">
        <f aca="true" t="shared" si="69" ref="D29:K29">D95*100/D107</f>
        <v>102.4639423076923</v>
      </c>
      <c r="E29" s="22">
        <f t="shared" si="69"/>
        <v>109.83446932814022</v>
      </c>
      <c r="F29" s="22">
        <f t="shared" si="69"/>
        <v>109.85820391627279</v>
      </c>
      <c r="G29" s="22">
        <f t="shared" si="69"/>
        <v>101.89473684210526</v>
      </c>
      <c r="H29" s="22">
        <f t="shared" si="69"/>
        <v>102.29621125143512</v>
      </c>
      <c r="I29" s="22">
        <f t="shared" si="69"/>
        <v>105.94594594594594</v>
      </c>
      <c r="J29" s="125">
        <f t="shared" si="69"/>
        <v>102.1324354657688</v>
      </c>
      <c r="K29" s="22">
        <f t="shared" si="69"/>
        <v>100.58105752469493</v>
      </c>
      <c r="L29" s="22">
        <f>L95*100/L107</f>
        <v>107.62388818297333</v>
      </c>
      <c r="M29" s="22">
        <f>M95*100/M107</f>
        <v>97.8369384359401</v>
      </c>
      <c r="N29" s="22">
        <f>N95*100/N107</f>
        <v>106.9186046511628</v>
      </c>
      <c r="O29" s="22">
        <f>O95*100/O107</f>
        <v>104.72205618649133</v>
      </c>
      <c r="P29" s="22">
        <f>P95*100/P107</f>
        <v>112.83214517174336</v>
      </c>
      <c r="Q29" s="18">
        <f t="shared" si="27"/>
        <v>97.8369384359401</v>
      </c>
      <c r="R29" s="18">
        <f t="shared" si="28"/>
        <v>112.83214517174336</v>
      </c>
      <c r="S29" s="18">
        <f t="shared" si="29"/>
        <v>104.99543347772047</v>
      </c>
      <c r="T29" s="18">
        <f t="shared" si="30"/>
        <v>4.304053484814061</v>
      </c>
      <c r="U29" s="19"/>
      <c r="V29" s="114">
        <f aca="true" t="shared" si="70" ref="V29:AE29">V95*100/V107</f>
        <v>110.09836065573771</v>
      </c>
      <c r="W29" s="22">
        <f t="shared" si="70"/>
        <v>104.77707006369427</v>
      </c>
      <c r="X29" s="22">
        <f t="shared" si="70"/>
        <v>118.68512110726643</v>
      </c>
      <c r="Y29" s="22">
        <f t="shared" si="70"/>
        <v>110.37087912087912</v>
      </c>
      <c r="Z29" s="22">
        <f t="shared" si="70"/>
        <v>113.8975155279503</v>
      </c>
      <c r="AA29" s="22">
        <f t="shared" si="70"/>
        <v>111.81375955524669</v>
      </c>
      <c r="AB29" s="22">
        <f t="shared" si="70"/>
        <v>111.0060769750169</v>
      </c>
      <c r="AC29" s="22">
        <f t="shared" si="70"/>
        <v>110.21505376344084</v>
      </c>
      <c r="AD29" s="22">
        <f>AD95*100/AD107</f>
        <v>111.29363449691994</v>
      </c>
      <c r="AE29" s="125">
        <f t="shared" si="70"/>
        <v>118.37644959857269</v>
      </c>
      <c r="AF29" s="22">
        <f aca="true" t="shared" si="71" ref="AF29:AK29">AF95*100/AF107</f>
        <v>117.56935270805812</v>
      </c>
      <c r="AG29" s="22">
        <f t="shared" si="71"/>
        <v>118.22882999353587</v>
      </c>
      <c r="AH29" s="22">
        <f t="shared" si="71"/>
        <v>101.38364779874213</v>
      </c>
      <c r="AI29" s="22">
        <f t="shared" si="71"/>
        <v>118.08851828094933</v>
      </c>
      <c r="AJ29" s="22">
        <f t="shared" si="71"/>
        <v>106.36942675159236</v>
      </c>
      <c r="AK29" s="22">
        <f t="shared" si="71"/>
        <v>118.3050847457627</v>
      </c>
      <c r="AL29" s="17">
        <f t="shared" si="16"/>
        <v>101.38364779874213</v>
      </c>
      <c r="AM29" s="17">
        <f t="shared" si="17"/>
        <v>118.68512110726643</v>
      </c>
      <c r="AN29" s="17">
        <f t="shared" si="18"/>
        <v>112.52992382146034</v>
      </c>
      <c r="AO29" s="17">
        <f t="shared" si="19"/>
        <v>5.407749986824681</v>
      </c>
      <c r="AP29" s="19"/>
    </row>
    <row r="30" spans="1:42" s="8" customFormat="1" ht="15.75">
      <c r="A30" s="21" t="s">
        <v>26</v>
      </c>
      <c r="B30" s="14"/>
      <c r="C30" s="14"/>
      <c r="D30" s="22">
        <f aca="true" t="shared" si="72" ref="D30:K30">D96*100/D91</f>
        <v>17.685285471143434</v>
      </c>
      <c r="E30" s="22">
        <f t="shared" si="72"/>
        <v>17.870243007794592</v>
      </c>
      <c r="F30" s="22">
        <f t="shared" si="72"/>
        <v>17.637514197631024</v>
      </c>
      <c r="G30" s="22">
        <f t="shared" si="72"/>
        <v>17.26722777485534</v>
      </c>
      <c r="H30" s="22">
        <f t="shared" si="72"/>
        <v>17.526677386347025</v>
      </c>
      <c r="I30" s="22">
        <f t="shared" si="72"/>
        <v>17.66196736892127</v>
      </c>
      <c r="J30" s="125">
        <f t="shared" si="72"/>
        <v>17.45930191227696</v>
      </c>
      <c r="K30" s="22">
        <f t="shared" si="72"/>
        <v>17.500364590928978</v>
      </c>
      <c r="L30" s="22">
        <f>L96*100/L91</f>
        <v>17.052375152253347</v>
      </c>
      <c r="M30" s="22">
        <f>M96*100/M91</f>
        <v>15.305257207461842</v>
      </c>
      <c r="N30" s="22">
        <f>N96*100/N91</f>
        <v>16.0699755899105</v>
      </c>
      <c r="O30" s="22">
        <f>O96*100/O91</f>
        <v>16.009463722397477</v>
      </c>
      <c r="P30" s="22">
        <f>P96*100/P91</f>
        <v>17.829457364341085</v>
      </c>
      <c r="Q30" s="18">
        <f t="shared" si="27"/>
        <v>15.305257207461842</v>
      </c>
      <c r="R30" s="18">
        <f t="shared" si="28"/>
        <v>17.870243007794592</v>
      </c>
      <c r="S30" s="18">
        <f t="shared" si="29"/>
        <v>17.14423928817407</v>
      </c>
      <c r="T30" s="18">
        <f t="shared" si="30"/>
        <v>0.8175280643861378</v>
      </c>
      <c r="U30" s="19"/>
      <c r="V30" s="114">
        <f aca="true" t="shared" si="73" ref="V30:AE30">V96*100/V91</f>
        <v>17.79964221824687</v>
      </c>
      <c r="W30" s="22">
        <f t="shared" si="73"/>
        <v>18.454404945904173</v>
      </c>
      <c r="X30" s="22">
        <f t="shared" si="73"/>
        <v>17.310924369747898</v>
      </c>
      <c r="Y30" s="22">
        <f t="shared" si="73"/>
        <v>18.649677312593084</v>
      </c>
      <c r="Z30" s="22">
        <f t="shared" si="73"/>
        <v>18.118973985810445</v>
      </c>
      <c r="AA30" s="22">
        <f t="shared" si="73"/>
        <v>18.114436978212176</v>
      </c>
      <c r="AB30" s="22">
        <f t="shared" si="73"/>
        <v>18.198478148280945</v>
      </c>
      <c r="AC30" s="22">
        <f t="shared" si="73"/>
        <v>18.00827235125676</v>
      </c>
      <c r="AD30" s="22">
        <f>AD96*100/AD91</f>
        <v>16.15858022040933</v>
      </c>
      <c r="AE30" s="125">
        <f t="shared" si="73"/>
        <v>17.491415875580692</v>
      </c>
      <c r="AF30" s="22">
        <f aca="true" t="shared" si="74" ref="AF30:AK30">AF96*100/AF91</f>
        <v>16.50232018561485</v>
      </c>
      <c r="AG30" s="22">
        <f t="shared" si="74"/>
        <v>15.954897815362932</v>
      </c>
      <c r="AH30" s="22">
        <f t="shared" si="74"/>
        <v>18.104366347177848</v>
      </c>
      <c r="AI30" s="22">
        <f t="shared" si="74"/>
        <v>18.223096715604665</v>
      </c>
      <c r="AJ30" s="22">
        <f t="shared" si="74"/>
        <v>16.936603424340582</v>
      </c>
      <c r="AK30" s="22">
        <f t="shared" si="74"/>
        <v>16.194331983805668</v>
      </c>
      <c r="AL30" s="17">
        <f t="shared" si="16"/>
        <v>15.954897815362932</v>
      </c>
      <c r="AM30" s="17">
        <f t="shared" si="17"/>
        <v>18.649677312593084</v>
      </c>
      <c r="AN30" s="17">
        <f t="shared" si="18"/>
        <v>17.513776429871807</v>
      </c>
      <c r="AO30" s="17">
        <f t="shared" si="19"/>
        <v>0.8927305653778962</v>
      </c>
      <c r="AP30" s="19"/>
    </row>
    <row r="31" spans="1:42" ht="15.75">
      <c r="A31" s="21" t="s">
        <v>27</v>
      </c>
      <c r="B31" s="14"/>
      <c r="C31" s="14"/>
      <c r="D31" s="22">
        <f aca="true" t="shared" si="75" ref="D31:K31">D96*100/D95</f>
        <v>67.03812316715542</v>
      </c>
      <c r="E31" s="22">
        <f t="shared" si="75"/>
        <v>69.10460992907802</v>
      </c>
      <c r="F31" s="22">
        <f t="shared" si="75"/>
        <v>66.81007990165949</v>
      </c>
      <c r="G31" s="22">
        <f t="shared" si="75"/>
        <v>67.8202479338843</v>
      </c>
      <c r="H31" s="22">
        <f t="shared" si="75"/>
        <v>67.28395061728395</v>
      </c>
      <c r="I31" s="22">
        <f t="shared" si="75"/>
        <v>66.9267707082833</v>
      </c>
      <c r="J31" s="125">
        <f t="shared" si="75"/>
        <v>67.47252747252747</v>
      </c>
      <c r="K31" s="22">
        <f t="shared" si="75"/>
        <v>69.32409012131717</v>
      </c>
      <c r="L31" s="22">
        <f>L96*100/L95</f>
        <v>66.11570247933884</v>
      </c>
      <c r="M31" s="22">
        <f>M96*100/M95</f>
        <v>61.39455782312925</v>
      </c>
      <c r="N31" s="22">
        <f>N96*100/N95</f>
        <v>64.43719412724306</v>
      </c>
      <c r="O31" s="22">
        <f>O96*100/O95</f>
        <v>63.72716894977169</v>
      </c>
      <c r="P31" s="22">
        <f>P96*100/P95</f>
        <v>66.05399195864446</v>
      </c>
      <c r="Q31" s="18">
        <f t="shared" si="27"/>
        <v>61.39455782312925</v>
      </c>
      <c r="R31" s="18">
        <f t="shared" si="28"/>
        <v>69.32409012131717</v>
      </c>
      <c r="S31" s="18">
        <f t="shared" si="29"/>
        <v>66.42377039917818</v>
      </c>
      <c r="T31" s="18">
        <f t="shared" si="30"/>
        <v>2.1777500887367167</v>
      </c>
      <c r="U31" s="19"/>
      <c r="V31" s="114">
        <f aca="true" t="shared" si="76" ref="V31:AE31">V96*100/V95</f>
        <v>71.11375818939845</v>
      </c>
      <c r="W31" s="22">
        <f t="shared" si="76"/>
        <v>72.58358662613982</v>
      </c>
      <c r="X31" s="22">
        <f t="shared" si="76"/>
        <v>66.06413994169097</v>
      </c>
      <c r="Y31" s="22">
        <f t="shared" si="76"/>
        <v>70.130678282514</v>
      </c>
      <c r="Z31" s="22">
        <f t="shared" si="76"/>
        <v>67.89366053169735</v>
      </c>
      <c r="AA31" s="22">
        <f t="shared" si="76"/>
        <v>69.11124922311996</v>
      </c>
      <c r="AB31" s="22">
        <f t="shared" si="76"/>
        <v>69.4647201946472</v>
      </c>
      <c r="AC31" s="22">
        <f t="shared" si="76"/>
        <v>69.02439024390245</v>
      </c>
      <c r="AD31" s="22">
        <f>AD96*100/AD95</f>
        <v>69.43419434194341</v>
      </c>
      <c r="AE31" s="125">
        <f t="shared" si="76"/>
        <v>65.25998492840995</v>
      </c>
      <c r="AF31" s="22">
        <f aca="true" t="shared" si="77" ref="AF31:AK31">AF96*100/AF95</f>
        <v>63.93258426966292</v>
      </c>
      <c r="AG31" s="22">
        <f t="shared" si="77"/>
        <v>61.8917441224713</v>
      </c>
      <c r="AH31" s="22">
        <f t="shared" si="77"/>
        <v>73.8213399503722</v>
      </c>
      <c r="AI31" s="22">
        <f t="shared" si="77"/>
        <v>65.39923954372624</v>
      </c>
      <c r="AJ31" s="22">
        <f t="shared" si="77"/>
        <v>65.74850299401199</v>
      </c>
      <c r="AK31" s="22">
        <f t="shared" si="77"/>
        <v>63.03724928366763</v>
      </c>
      <c r="AL31" s="17">
        <f t="shared" si="16"/>
        <v>61.8917441224713</v>
      </c>
      <c r="AM31" s="17">
        <f t="shared" si="17"/>
        <v>73.8213399503722</v>
      </c>
      <c r="AN31" s="17">
        <f t="shared" si="18"/>
        <v>67.744438916711</v>
      </c>
      <c r="AO31" s="17">
        <f t="shared" si="19"/>
        <v>3.426926945951804</v>
      </c>
      <c r="AP31" s="19"/>
    </row>
    <row r="32" spans="1:42" ht="15.75">
      <c r="A32" s="21" t="s">
        <v>28</v>
      </c>
      <c r="B32" s="14"/>
      <c r="C32" s="14"/>
      <c r="D32" s="22">
        <f aca="true" t="shared" si="78" ref="D32:K32">D97*100/D95</f>
        <v>52.96187683284457</v>
      </c>
      <c r="E32" s="22">
        <f t="shared" si="78"/>
        <v>51.46276595744681</v>
      </c>
      <c r="F32" s="22">
        <f t="shared" si="78"/>
        <v>51.13706207744315</v>
      </c>
      <c r="G32" s="22">
        <f t="shared" si="78"/>
        <v>48.81198347107438</v>
      </c>
      <c r="H32" s="22">
        <f t="shared" si="78"/>
        <v>51.45903479236812</v>
      </c>
      <c r="I32" s="22">
        <f t="shared" si="78"/>
        <v>52.07082833133254</v>
      </c>
      <c r="J32" s="125">
        <f t="shared" si="78"/>
        <v>50.76923076923077</v>
      </c>
      <c r="K32" s="22">
        <f t="shared" si="78"/>
        <v>56.38359329867129</v>
      </c>
      <c r="L32" s="22">
        <f>L97*100/L95</f>
        <v>50.05903187721369</v>
      </c>
      <c r="M32" s="22">
        <f>M97*100/M95</f>
        <v>50.62358276643991</v>
      </c>
      <c r="N32" s="22">
        <f>N97*100/N95</f>
        <v>49.42903752039152</v>
      </c>
      <c r="O32" s="22">
        <f>O97*100/O95</f>
        <v>51.9406392694064</v>
      </c>
      <c r="P32" s="22">
        <f>P97*100/P95</f>
        <v>53.24526134405514</v>
      </c>
      <c r="Q32" s="18">
        <f t="shared" si="27"/>
        <v>48.81198347107438</v>
      </c>
      <c r="R32" s="18">
        <f t="shared" si="28"/>
        <v>56.38359329867129</v>
      </c>
      <c r="S32" s="18">
        <f t="shared" si="29"/>
        <v>51.56568679291679</v>
      </c>
      <c r="T32" s="18">
        <f t="shared" si="30"/>
        <v>1.9262235841640125</v>
      </c>
      <c r="U32" s="19"/>
      <c r="V32" s="114">
        <f aca="true" t="shared" si="79" ref="V32:AE32">V97*100/V95</f>
        <v>51.04228707564027</v>
      </c>
      <c r="W32" s="22">
        <f t="shared" si="79"/>
        <v>55.74468085106383</v>
      </c>
      <c r="X32" s="22">
        <f t="shared" si="79"/>
        <v>48.33819241982507</v>
      </c>
      <c r="Y32" s="22">
        <f t="shared" si="79"/>
        <v>53.951462352209084</v>
      </c>
      <c r="Z32" s="22">
        <f t="shared" si="79"/>
        <v>53.10156782549421</v>
      </c>
      <c r="AA32" s="22">
        <f t="shared" si="79"/>
        <v>52.70354257302672</v>
      </c>
      <c r="AB32" s="22">
        <f t="shared" si="79"/>
        <v>52.91970802919707</v>
      </c>
      <c r="AC32" s="22">
        <f t="shared" si="79"/>
        <v>47.987804878048784</v>
      </c>
      <c r="AD32" s="22">
        <f>AD97*100/AD95</f>
        <v>52.8290282902829</v>
      </c>
      <c r="AE32" s="125">
        <f t="shared" si="79"/>
        <v>52.14770158251696</v>
      </c>
      <c r="AF32" s="22">
        <f aca="true" t="shared" si="80" ref="AF32:AK32">AF97*100/AF95</f>
        <v>46.235955056179776</v>
      </c>
      <c r="AG32" s="22">
        <f t="shared" si="80"/>
        <v>46.09075997813013</v>
      </c>
      <c r="AH32" s="22">
        <f t="shared" si="80"/>
        <v>54.3424317617866</v>
      </c>
      <c r="AI32" s="22">
        <f t="shared" si="80"/>
        <v>49.04942965779467</v>
      </c>
      <c r="AJ32" s="22">
        <f t="shared" si="80"/>
        <v>54.91017964071857</v>
      </c>
      <c r="AK32" s="22">
        <f t="shared" si="80"/>
        <v>55.80229226361031</v>
      </c>
      <c r="AL32" s="17">
        <f t="shared" si="16"/>
        <v>46.09075997813013</v>
      </c>
      <c r="AM32" s="17">
        <f t="shared" si="17"/>
        <v>55.80229226361031</v>
      </c>
      <c r="AN32" s="17">
        <f t="shared" si="18"/>
        <v>51.69981401472032</v>
      </c>
      <c r="AO32" s="17">
        <f t="shared" si="19"/>
        <v>3.2180631698161113</v>
      </c>
      <c r="AP32" s="19"/>
    </row>
    <row r="33" spans="1:42" ht="15.75">
      <c r="A33" s="21" t="s">
        <v>29</v>
      </c>
      <c r="B33" s="14"/>
      <c r="C33" s="14"/>
      <c r="D33" s="28">
        <f aca="true" t="shared" si="81" ref="D33:K33">D98*100/D91</f>
        <v>16.292743308061272</v>
      </c>
      <c r="E33" s="22">
        <f t="shared" si="81"/>
        <v>15.061898211829437</v>
      </c>
      <c r="F33" s="22">
        <f t="shared" si="81"/>
        <v>15.300989777705663</v>
      </c>
      <c r="G33" s="22">
        <f t="shared" si="81"/>
        <v>13.111520252498686</v>
      </c>
      <c r="H33" s="22">
        <f t="shared" si="81"/>
        <v>15.11474930565707</v>
      </c>
      <c r="I33" s="22">
        <f t="shared" si="81"/>
        <v>15.808648819895454</v>
      </c>
      <c r="J33" s="125">
        <f t="shared" si="81"/>
        <v>14.5731143811758</v>
      </c>
      <c r="K33" s="22">
        <f t="shared" si="81"/>
        <v>15.079480822517137</v>
      </c>
      <c r="L33" s="22">
        <f>L98*100/L91</f>
        <v>14.022533495736907</v>
      </c>
      <c r="M33" s="22">
        <f>M98*100/M91</f>
        <v>14.231204070096098</v>
      </c>
      <c r="N33" s="22">
        <f>N98*100/N91</f>
        <v>13.588283157038244</v>
      </c>
      <c r="O33" s="22">
        <f>O98*100/O91</f>
        <v>14.496702036134215</v>
      </c>
      <c r="P33" s="22">
        <f>P98*100/P91</f>
        <v>15.736434108527131</v>
      </c>
      <c r="Q33" s="18">
        <f t="shared" si="27"/>
        <v>13.111520252498686</v>
      </c>
      <c r="R33" s="18">
        <f t="shared" si="28"/>
        <v>16.292743308061272</v>
      </c>
      <c r="S33" s="18">
        <f t="shared" si="29"/>
        <v>14.801407826682546</v>
      </c>
      <c r="T33" s="18">
        <f t="shared" si="30"/>
        <v>0.9133257663221407</v>
      </c>
      <c r="U33" s="19"/>
      <c r="V33" s="114">
        <f aca="true" t="shared" si="82" ref="V33:AE33">V98*100/V91</f>
        <v>13.49135360763268</v>
      </c>
      <c r="W33" s="22">
        <f t="shared" si="82"/>
        <v>14.18856259659969</v>
      </c>
      <c r="X33" s="22">
        <f t="shared" si="82"/>
        <v>13.231474407944996</v>
      </c>
      <c r="Y33" s="22">
        <f t="shared" si="82"/>
        <v>14.860168790335926</v>
      </c>
      <c r="Z33" s="22">
        <f t="shared" si="82"/>
        <v>14.444242313989449</v>
      </c>
      <c r="AA33" s="22">
        <f t="shared" si="82"/>
        <v>14.155976379556098</v>
      </c>
      <c r="AB33" s="22">
        <f t="shared" si="82"/>
        <v>14.262379984861159</v>
      </c>
      <c r="AC33" s="22">
        <f t="shared" si="82"/>
        <v>13.522112631244035</v>
      </c>
      <c r="AD33" s="22">
        <f>AD98*100/AD91</f>
        <v>12.62344353799914</v>
      </c>
      <c r="AE33" s="125">
        <f t="shared" si="82"/>
        <v>13.956776408806302</v>
      </c>
      <c r="AF33" s="22">
        <f aca="true" t="shared" si="83" ref="AF33:AK33">AF98*100/AF91</f>
        <v>13.877610208816707</v>
      </c>
      <c r="AG33" s="22">
        <f t="shared" si="83"/>
        <v>13.375616631430585</v>
      </c>
      <c r="AH33" s="22">
        <f t="shared" si="83"/>
        <v>14.574775597139814</v>
      </c>
      <c r="AI33" s="22">
        <f t="shared" si="83"/>
        <v>14.817617678220069</v>
      </c>
      <c r="AJ33" s="22">
        <f t="shared" si="83"/>
        <v>14.160111059694586</v>
      </c>
      <c r="AK33" s="22">
        <f t="shared" si="83"/>
        <v>12.753036437246962</v>
      </c>
      <c r="AL33" s="17">
        <f t="shared" si="16"/>
        <v>12.62344353799914</v>
      </c>
      <c r="AM33" s="17">
        <f t="shared" si="17"/>
        <v>14.860168790335926</v>
      </c>
      <c r="AN33" s="17">
        <f t="shared" si="18"/>
        <v>13.893453641969888</v>
      </c>
      <c r="AO33" s="17">
        <f t="shared" si="19"/>
        <v>0.6754304075365332</v>
      </c>
      <c r="AP33" s="19"/>
    </row>
    <row r="34" spans="1:42" ht="15.75">
      <c r="A34" s="21" t="s">
        <v>30</v>
      </c>
      <c r="B34" s="14"/>
      <c r="C34" s="14"/>
      <c r="D34" s="28">
        <f aca="true" t="shared" si="84" ref="D34:K34">D98*100/D95</f>
        <v>61.759530791788855</v>
      </c>
      <c r="E34" s="22">
        <f t="shared" si="84"/>
        <v>58.24468085106383</v>
      </c>
      <c r="F34" s="22">
        <f t="shared" si="84"/>
        <v>57.95943454210203</v>
      </c>
      <c r="G34" s="22">
        <f t="shared" si="84"/>
        <v>51.49793388429753</v>
      </c>
      <c r="H34" s="22">
        <f t="shared" si="84"/>
        <v>58.02469135802469</v>
      </c>
      <c r="I34" s="22">
        <f t="shared" si="84"/>
        <v>59.903961584633855</v>
      </c>
      <c r="J34" s="125">
        <f t="shared" si="84"/>
        <v>56.31868131868132</v>
      </c>
      <c r="K34" s="22">
        <f t="shared" si="84"/>
        <v>59.73425765453496</v>
      </c>
      <c r="L34" s="22">
        <f>L98*100/L95</f>
        <v>54.36835891381346</v>
      </c>
      <c r="M34" s="22">
        <f>M98*100/M95</f>
        <v>57.08616780045351</v>
      </c>
      <c r="N34" s="22">
        <f>N98*100/N95</f>
        <v>54.48613376835237</v>
      </c>
      <c r="O34" s="22">
        <f>O98*100/O95</f>
        <v>57.705479452054796</v>
      </c>
      <c r="P34" s="22">
        <f>P98*100/P95</f>
        <v>58.29982768523837</v>
      </c>
      <c r="Q34" s="18">
        <f t="shared" si="27"/>
        <v>51.49793388429753</v>
      </c>
      <c r="R34" s="18">
        <f t="shared" si="28"/>
        <v>61.759530791788855</v>
      </c>
      <c r="S34" s="18">
        <f t="shared" si="29"/>
        <v>57.33762612346459</v>
      </c>
      <c r="T34" s="18">
        <f t="shared" si="30"/>
        <v>2.6891263063433684</v>
      </c>
      <c r="U34" s="19"/>
      <c r="V34" s="114">
        <f aca="true" t="shared" si="85" ref="V34:AE34">V98*100/V95</f>
        <v>53.90113162596785</v>
      </c>
      <c r="W34" s="22">
        <f t="shared" si="85"/>
        <v>55.80547112462006</v>
      </c>
      <c r="X34" s="22">
        <f t="shared" si="85"/>
        <v>50.49562682215744</v>
      </c>
      <c r="Y34" s="22">
        <f t="shared" si="85"/>
        <v>55.880522713130055</v>
      </c>
      <c r="Z34" s="22">
        <f t="shared" si="85"/>
        <v>54.12406271301977</v>
      </c>
      <c r="AA34" s="22">
        <f t="shared" si="85"/>
        <v>54.008701056556866</v>
      </c>
      <c r="AB34" s="22">
        <f t="shared" si="85"/>
        <v>54.44038929440388</v>
      </c>
      <c r="AC34" s="22">
        <f t="shared" si="85"/>
        <v>51.82926829268293</v>
      </c>
      <c r="AD34" s="22">
        <f>AD98*100/AD95</f>
        <v>54.24354243542435</v>
      </c>
      <c r="AE34" s="125">
        <f t="shared" si="85"/>
        <v>52.0723436322532</v>
      </c>
      <c r="AF34" s="22">
        <f aca="true" t="shared" si="86" ref="AF34:AK34">AF98*100/AF95</f>
        <v>53.764044943820224</v>
      </c>
      <c r="AG34" s="22">
        <f t="shared" si="86"/>
        <v>51.88627665390924</v>
      </c>
      <c r="AH34" s="22">
        <f t="shared" si="86"/>
        <v>59.42928039702233</v>
      </c>
      <c r="AI34" s="22">
        <f t="shared" si="86"/>
        <v>53.17762085822922</v>
      </c>
      <c r="AJ34" s="22">
        <f t="shared" si="86"/>
        <v>54.970059880239525</v>
      </c>
      <c r="AK34" s="22">
        <f t="shared" si="86"/>
        <v>49.64183381088825</v>
      </c>
      <c r="AL34" s="17">
        <f t="shared" si="16"/>
        <v>49.64183381088825</v>
      </c>
      <c r="AM34" s="17">
        <f t="shared" si="17"/>
        <v>59.42928039702233</v>
      </c>
      <c r="AN34" s="17">
        <f t="shared" si="18"/>
        <v>53.72938601589532</v>
      </c>
      <c r="AO34" s="17">
        <f t="shared" si="19"/>
        <v>2.326986151166755</v>
      </c>
      <c r="AP34" s="19"/>
    </row>
    <row r="35" spans="1:42" ht="15.75">
      <c r="A35" s="21" t="s">
        <v>31</v>
      </c>
      <c r="B35" s="14"/>
      <c r="C35" s="14"/>
      <c r="D35" s="22">
        <f aca="true" t="shared" si="87" ref="D35:K35">D92*100/D91</f>
        <v>8.803961008819435</v>
      </c>
      <c r="E35" s="22">
        <f t="shared" si="87"/>
        <v>9.101329665291152</v>
      </c>
      <c r="F35" s="22">
        <f t="shared" si="87"/>
        <v>8.29141651792958</v>
      </c>
      <c r="G35" s="22">
        <f t="shared" si="87"/>
        <v>8.311415044713309</v>
      </c>
      <c r="H35" s="22">
        <f t="shared" si="87"/>
        <v>8.624470106709547</v>
      </c>
      <c r="I35" s="22">
        <f t="shared" si="87"/>
        <v>8.553777918580707</v>
      </c>
      <c r="J35" s="125">
        <f t="shared" si="87"/>
        <v>8.530603540200469</v>
      </c>
      <c r="K35" s="22">
        <f t="shared" si="87"/>
        <v>8.560595012396092</v>
      </c>
      <c r="L35" s="22">
        <f>L92*100/L91</f>
        <v>8.373934226552983</v>
      </c>
      <c r="M35" s="22">
        <f>M92*100/M91</f>
        <v>7.560768795929904</v>
      </c>
      <c r="N35" s="22">
        <f>N92*100/N91</f>
        <v>8.014646053702197</v>
      </c>
      <c r="O35" s="22">
        <f>O92*100/O91</f>
        <v>7.628333811299112</v>
      </c>
      <c r="P35" s="22">
        <f>P92*100/P91</f>
        <v>8.217054263565892</v>
      </c>
      <c r="Q35" s="18">
        <f t="shared" si="27"/>
        <v>7.560768795929904</v>
      </c>
      <c r="R35" s="18">
        <f t="shared" si="28"/>
        <v>9.101329665291152</v>
      </c>
      <c r="S35" s="18">
        <f t="shared" si="29"/>
        <v>8.351715843514645</v>
      </c>
      <c r="T35" s="18">
        <f t="shared" si="30"/>
        <v>0.4324045421976364</v>
      </c>
      <c r="U35" s="19"/>
      <c r="V35" s="114">
        <f aca="true" t="shared" si="88" ref="V35:AE35">V92*100/V91</f>
        <v>7.7519379844961245</v>
      </c>
      <c r="W35" s="22">
        <f t="shared" si="88"/>
        <v>8.46986089644513</v>
      </c>
      <c r="X35" s="22">
        <f t="shared" si="88"/>
        <v>8.968678380443086</v>
      </c>
      <c r="Y35" s="22">
        <f t="shared" si="88"/>
        <v>8.307132219096474</v>
      </c>
      <c r="Z35" s="22">
        <f t="shared" si="88"/>
        <v>8.350009095870474</v>
      </c>
      <c r="AA35" s="22">
        <f t="shared" si="88"/>
        <v>8.535939727143148</v>
      </c>
      <c r="AB35" s="22">
        <f t="shared" si="88"/>
        <v>8.509621130632246</v>
      </c>
      <c r="AC35" s="22">
        <f t="shared" si="88"/>
        <v>8.574610244988865</v>
      </c>
      <c r="AD35" s="22">
        <f>AD92*100/AD91</f>
        <v>7.571203663947331</v>
      </c>
      <c r="AE35" s="125">
        <f t="shared" si="88"/>
        <v>8.402342961017977</v>
      </c>
      <c r="AF35" s="22">
        <f aca="true" t="shared" si="89" ref="AF35:AK35">AF92*100/AF91</f>
        <v>8.091647331786543</v>
      </c>
      <c r="AG35" s="22">
        <f t="shared" si="89"/>
        <v>7.836504580690627</v>
      </c>
      <c r="AH35" s="22">
        <f t="shared" si="89"/>
        <v>8.565343070135402</v>
      </c>
      <c r="AI35" s="22">
        <f t="shared" si="89"/>
        <v>8.354775238383533</v>
      </c>
      <c r="AJ35" s="22">
        <f t="shared" si="89"/>
        <v>7.943853154403826</v>
      </c>
      <c r="AK35" s="22">
        <f t="shared" si="89"/>
        <v>8.594037541405962</v>
      </c>
      <c r="AL35" s="17">
        <f t="shared" si="16"/>
        <v>7.571203663947331</v>
      </c>
      <c r="AM35" s="17">
        <f t="shared" si="17"/>
        <v>8.968678380443086</v>
      </c>
      <c r="AN35" s="17">
        <f t="shared" si="18"/>
        <v>8.301718576305422</v>
      </c>
      <c r="AO35" s="17">
        <f t="shared" si="19"/>
        <v>0.3688217543911055</v>
      </c>
      <c r="AP35" s="19"/>
    </row>
    <row r="36" spans="1:42" ht="15.75">
      <c r="A36" s="21" t="s">
        <v>32</v>
      </c>
      <c r="B36" s="14"/>
      <c r="C36" s="14"/>
      <c r="D36" s="22">
        <f aca="true" t="shared" si="90" ref="D36:K36">D92*100/D95</f>
        <v>33.3724340175953</v>
      </c>
      <c r="E36" s="22">
        <f t="shared" si="90"/>
        <v>35.19503546099291</v>
      </c>
      <c r="F36" s="22">
        <f t="shared" si="90"/>
        <v>31.40749846342963</v>
      </c>
      <c r="G36" s="22">
        <f t="shared" si="90"/>
        <v>32.64462809917355</v>
      </c>
      <c r="H36" s="22">
        <f t="shared" si="90"/>
        <v>33.10886644219978</v>
      </c>
      <c r="I36" s="22">
        <f t="shared" si="90"/>
        <v>32.41296518607443</v>
      </c>
      <c r="J36" s="125">
        <f t="shared" si="90"/>
        <v>32.96703296703297</v>
      </c>
      <c r="K36" s="22">
        <f t="shared" si="90"/>
        <v>33.911034084344315</v>
      </c>
      <c r="L36" s="22">
        <f>L92*100/L95</f>
        <v>32.467532467532465</v>
      </c>
      <c r="M36" s="22">
        <f>M92*100/M95</f>
        <v>30.328798185941043</v>
      </c>
      <c r="N36" s="22">
        <f>N92*100/N95</f>
        <v>32.13703099510604</v>
      </c>
      <c r="O36" s="22">
        <f>O92*100/O95</f>
        <v>30.365296803652967</v>
      </c>
      <c r="P36" s="22">
        <f>P92*100/P95</f>
        <v>30.442274554853533</v>
      </c>
      <c r="Q36" s="18">
        <f t="shared" si="27"/>
        <v>30.328798185941043</v>
      </c>
      <c r="R36" s="18">
        <f t="shared" si="28"/>
        <v>35.19503546099291</v>
      </c>
      <c r="S36" s="18">
        <f t="shared" si="29"/>
        <v>32.366186748302226</v>
      </c>
      <c r="T36" s="18">
        <f t="shared" si="30"/>
        <v>1.4500458730288082</v>
      </c>
      <c r="U36" s="19"/>
      <c r="V36" s="114">
        <f aca="true" t="shared" si="91" ref="V36:AE36">V92*100/V95</f>
        <v>30.970815961882074</v>
      </c>
      <c r="W36" s="22">
        <f t="shared" si="91"/>
        <v>33.31306990881459</v>
      </c>
      <c r="X36" s="22">
        <f t="shared" si="91"/>
        <v>34.227405247813415</v>
      </c>
      <c r="Y36" s="22">
        <f t="shared" si="91"/>
        <v>31.238332296204103</v>
      </c>
      <c r="Z36" s="22">
        <f t="shared" si="91"/>
        <v>31.288343558282207</v>
      </c>
      <c r="AA36" s="22">
        <f t="shared" si="91"/>
        <v>32.56681168427595</v>
      </c>
      <c r="AB36" s="22">
        <f t="shared" si="91"/>
        <v>32.481751824817515</v>
      </c>
      <c r="AC36" s="22">
        <f t="shared" si="91"/>
        <v>32.86585365853659</v>
      </c>
      <c r="AD36" s="22">
        <f>AD92*100/AD95</f>
        <v>32.53382533825338</v>
      </c>
      <c r="AE36" s="125">
        <f t="shared" si="91"/>
        <v>31.348907309721177</v>
      </c>
      <c r="AF36" s="22">
        <f aca="true" t="shared" si="92" ref="AF36:AK36">AF92*100/AF95</f>
        <v>31.34831460674157</v>
      </c>
      <c r="AG36" s="22">
        <f t="shared" si="92"/>
        <v>30.39912520503007</v>
      </c>
      <c r="AH36" s="22">
        <f t="shared" si="92"/>
        <v>34.925558312655085</v>
      </c>
      <c r="AI36" s="22">
        <f t="shared" si="92"/>
        <v>29.983704508419336</v>
      </c>
      <c r="AJ36" s="22">
        <f t="shared" si="92"/>
        <v>30.838323353293415</v>
      </c>
      <c r="AK36" s="22">
        <f t="shared" si="92"/>
        <v>33.45272206303725</v>
      </c>
      <c r="AL36" s="17">
        <f t="shared" si="16"/>
        <v>29.983704508419336</v>
      </c>
      <c r="AM36" s="17">
        <f t="shared" si="17"/>
        <v>34.925558312655085</v>
      </c>
      <c r="AN36" s="17">
        <f t="shared" si="18"/>
        <v>32.11142905236111</v>
      </c>
      <c r="AO36" s="17">
        <f t="shared" si="19"/>
        <v>1.4075112109126775</v>
      </c>
      <c r="AP36" s="19"/>
    </row>
    <row r="37" spans="1:42" ht="15.75">
      <c r="A37" s="21" t="s">
        <v>33</v>
      </c>
      <c r="B37" s="14"/>
      <c r="C37" s="14"/>
      <c r="D37" s="22">
        <f aca="true" t="shared" si="93" ref="D37:K37">D93*100/D91</f>
        <v>5.477332508123163</v>
      </c>
      <c r="E37" s="22">
        <f t="shared" si="93"/>
        <v>5.754241173773498</v>
      </c>
      <c r="F37" s="22">
        <f t="shared" si="93"/>
        <v>5.468116177186435</v>
      </c>
      <c r="G37" s="22">
        <f t="shared" si="93"/>
        <v>5.470804839558127</v>
      </c>
      <c r="H37" s="22">
        <f t="shared" si="93"/>
        <v>5.475807630463383</v>
      </c>
      <c r="I37" s="22">
        <f t="shared" si="93"/>
        <v>5.9480437193093625</v>
      </c>
      <c r="J37" s="125">
        <f t="shared" si="93"/>
        <v>5.4738039382953</v>
      </c>
      <c r="K37" s="22">
        <f t="shared" si="93"/>
        <v>6.183462155461573</v>
      </c>
      <c r="L37" s="22">
        <f>L93*100/L91</f>
        <v>5.663824604141291</v>
      </c>
      <c r="M37" s="22">
        <f>M93*100/M91</f>
        <v>5.610514414923685</v>
      </c>
      <c r="N37" s="22">
        <f>N93*100/N91</f>
        <v>5.600759425006781</v>
      </c>
      <c r="O37" s="22">
        <f>O93*100/O91</f>
        <v>5.678233438485805</v>
      </c>
      <c r="P37" s="22">
        <f>P93*100/P91</f>
        <v>5.674418604651163</v>
      </c>
      <c r="Q37" s="18">
        <f t="shared" si="27"/>
        <v>5.468116177186435</v>
      </c>
      <c r="R37" s="18">
        <f t="shared" si="28"/>
        <v>6.183462155461573</v>
      </c>
      <c r="S37" s="18">
        <f t="shared" si="29"/>
        <v>5.6522586637984285</v>
      </c>
      <c r="T37" s="18">
        <f t="shared" si="30"/>
        <v>0.21334143596792063</v>
      </c>
      <c r="U37" s="19"/>
      <c r="V37" s="114">
        <f aca="true" t="shared" si="94" ref="V37:AE37">V93*100/V91</f>
        <v>5.456171735241503</v>
      </c>
      <c r="W37" s="22">
        <f t="shared" si="94"/>
        <v>5.7187017001545595</v>
      </c>
      <c r="X37" s="22">
        <f t="shared" si="94"/>
        <v>5.760122230710466</v>
      </c>
      <c r="Y37" s="22">
        <f t="shared" si="94"/>
        <v>5.940757901704451</v>
      </c>
      <c r="Z37" s="22">
        <f t="shared" si="94"/>
        <v>6.130616700018192</v>
      </c>
      <c r="AA37" s="22">
        <f t="shared" si="94"/>
        <v>5.864386072083079</v>
      </c>
      <c r="AB37" s="22">
        <f t="shared" si="94"/>
        <v>5.736823234134098</v>
      </c>
      <c r="AC37" s="22">
        <f t="shared" si="94"/>
        <v>5.488386891504931</v>
      </c>
      <c r="AD37" s="22">
        <f>AD93*100/AD91</f>
        <v>5.19536281665951</v>
      </c>
      <c r="AE37" s="125">
        <f t="shared" si="94"/>
        <v>6.3421531003837615</v>
      </c>
      <c r="AF37" s="22">
        <f aca="true" t="shared" si="95" ref="AF37:AK37">AF93*100/AF91</f>
        <v>5.7279582366589334</v>
      </c>
      <c r="AG37" s="22">
        <f t="shared" si="95"/>
        <v>5.553206483439041</v>
      </c>
      <c r="AH37" s="22">
        <f t="shared" si="95"/>
        <v>5.613874942948425</v>
      </c>
      <c r="AI37" s="22">
        <f t="shared" si="95"/>
        <v>5.539579234145604</v>
      </c>
      <c r="AJ37" s="22">
        <f t="shared" si="95"/>
        <v>5.337035323152861</v>
      </c>
      <c r="AK37" s="22">
        <f t="shared" si="95"/>
        <v>5.980861244019138</v>
      </c>
      <c r="AL37" s="17">
        <f t="shared" si="16"/>
        <v>5.19536281665951</v>
      </c>
      <c r="AM37" s="17">
        <f t="shared" si="17"/>
        <v>6.3421531003837615</v>
      </c>
      <c r="AN37" s="17">
        <f t="shared" si="18"/>
        <v>5.71162486543491</v>
      </c>
      <c r="AO37" s="17">
        <f t="shared" si="19"/>
        <v>0.29562774348075566</v>
      </c>
      <c r="AP37" s="19"/>
    </row>
    <row r="38" spans="1:42" ht="15.75">
      <c r="A38" s="21" t="s">
        <v>34</v>
      </c>
      <c r="B38" s="14"/>
      <c r="C38" s="14"/>
      <c r="D38" s="22">
        <f aca="true" t="shared" si="96" ref="D38:K38">D93*100/D95</f>
        <v>20.762463343108504</v>
      </c>
      <c r="E38" s="22">
        <f t="shared" si="96"/>
        <v>22.25177304964539</v>
      </c>
      <c r="F38" s="22">
        <f t="shared" si="96"/>
        <v>20.712968653964353</v>
      </c>
      <c r="G38" s="22">
        <f t="shared" si="96"/>
        <v>21.487603305785125</v>
      </c>
      <c r="H38" s="22">
        <f t="shared" si="96"/>
        <v>21.02132435465769</v>
      </c>
      <c r="I38" s="22">
        <f t="shared" si="96"/>
        <v>22.539015606242497</v>
      </c>
      <c r="J38" s="125">
        <f t="shared" si="96"/>
        <v>21.153846153846153</v>
      </c>
      <c r="K38" s="22">
        <f t="shared" si="96"/>
        <v>24.494511842865396</v>
      </c>
      <c r="L38" s="22">
        <f>L93*100/L95</f>
        <v>21.959858323494686</v>
      </c>
      <c r="M38" s="22">
        <f>M93*100/M95</f>
        <v>22.50566893424036</v>
      </c>
      <c r="N38" s="22">
        <f>N93*100/N95</f>
        <v>22.457857531266992</v>
      </c>
      <c r="O38" s="22">
        <f>O93*100/O95</f>
        <v>22.602739726027398</v>
      </c>
      <c r="P38" s="22">
        <f>P93*100/P95</f>
        <v>21.02240091901206</v>
      </c>
      <c r="Q38" s="18">
        <f t="shared" si="27"/>
        <v>20.712968653964353</v>
      </c>
      <c r="R38" s="18">
        <f t="shared" si="28"/>
        <v>24.494511842865396</v>
      </c>
      <c r="S38" s="18">
        <f t="shared" si="29"/>
        <v>21.920925518781278</v>
      </c>
      <c r="T38" s="18">
        <f t="shared" si="30"/>
        <v>1.0569394195758754</v>
      </c>
      <c r="U38" s="19"/>
      <c r="V38" s="114">
        <f aca="true" t="shared" si="97" ref="V38:AE38">V93*100/V95</f>
        <v>21.798689696247767</v>
      </c>
      <c r="W38" s="22">
        <f t="shared" si="97"/>
        <v>22.492401215805472</v>
      </c>
      <c r="X38" s="22">
        <f t="shared" si="97"/>
        <v>21.98250728862974</v>
      </c>
      <c r="Y38" s="22">
        <f t="shared" si="97"/>
        <v>22.339763534536402</v>
      </c>
      <c r="Z38" s="22">
        <f t="shared" si="97"/>
        <v>22.972051806407634</v>
      </c>
      <c r="AA38" s="22">
        <f t="shared" si="97"/>
        <v>22.37414543194531</v>
      </c>
      <c r="AB38" s="22">
        <f t="shared" si="97"/>
        <v>21.8978102189781</v>
      </c>
      <c r="AC38" s="22">
        <f t="shared" si="97"/>
        <v>21.03658536585366</v>
      </c>
      <c r="AD38" s="22">
        <f>AD93*100/AD95</f>
        <v>22.32472324723247</v>
      </c>
      <c r="AE38" s="125">
        <f t="shared" si="97"/>
        <v>23.66239638281839</v>
      </c>
      <c r="AF38" s="22">
        <f aca="true" t="shared" si="98" ref="AF38:AK38">AF93*100/AF95</f>
        <v>22.191011235955056</v>
      </c>
      <c r="AG38" s="22">
        <f t="shared" si="98"/>
        <v>21.54182613449973</v>
      </c>
      <c r="AH38" s="22">
        <f t="shared" si="98"/>
        <v>22.89081885856079</v>
      </c>
      <c r="AI38" s="22">
        <f t="shared" si="98"/>
        <v>19.880499728408473</v>
      </c>
      <c r="AJ38" s="22">
        <f t="shared" si="98"/>
        <v>20.718562874251496</v>
      </c>
      <c r="AK38" s="22">
        <f t="shared" si="98"/>
        <v>23.28080229226361</v>
      </c>
      <c r="AL38" s="17">
        <f t="shared" si="16"/>
        <v>19.880499728408473</v>
      </c>
      <c r="AM38" s="17">
        <f t="shared" si="17"/>
        <v>23.66239638281839</v>
      </c>
      <c r="AN38" s="17">
        <f t="shared" si="18"/>
        <v>22.086537207024634</v>
      </c>
      <c r="AO38" s="17">
        <f t="shared" si="19"/>
        <v>0.9656148931966484</v>
      </c>
      <c r="AP38" s="19"/>
    </row>
    <row r="39" spans="1:42" ht="15.75">
      <c r="A39" s="21" t="s">
        <v>35</v>
      </c>
      <c r="B39" s="14"/>
      <c r="C39" s="14"/>
      <c r="D39" s="22">
        <f>D93*100/D100</f>
        <v>62.214411247803156</v>
      </c>
      <c r="E39" s="22">
        <f aca="true" t="shared" si="99" ref="E39:K39">E93*100/E99</f>
        <v>60.409145607701554</v>
      </c>
      <c r="F39" s="22">
        <f t="shared" si="99"/>
        <v>56.26043405676127</v>
      </c>
      <c r="G39" s="22">
        <f t="shared" si="99"/>
        <v>61.904761904761905</v>
      </c>
      <c r="H39" s="22">
        <f t="shared" si="99"/>
        <v>58.89937106918239</v>
      </c>
      <c r="I39" s="22">
        <f t="shared" si="99"/>
        <v>58.76369327073553</v>
      </c>
      <c r="J39" s="125">
        <f t="shared" si="99"/>
        <v>59.689922480620154</v>
      </c>
      <c r="K39" s="22">
        <f t="shared" si="99"/>
        <v>59.63431786216596</v>
      </c>
      <c r="L39" s="22">
        <f>L93*100/L99</f>
        <v>58.76777251184834</v>
      </c>
      <c r="M39" s="22">
        <f>M93*100/M99</f>
        <v>60.88957055214724</v>
      </c>
      <c r="N39" s="22">
        <f>N93*100/N99</f>
        <v>61.458333333333336</v>
      </c>
      <c r="O39" s="22">
        <f>O93*100/O99</f>
        <v>60.643185298621745</v>
      </c>
      <c r="P39" s="22">
        <f>P93*100/P99</f>
        <v>55.87786259541985</v>
      </c>
      <c r="Q39" s="18">
        <f t="shared" si="27"/>
        <v>55.87786259541985</v>
      </c>
      <c r="R39" s="18">
        <f t="shared" si="28"/>
        <v>62.214411247803156</v>
      </c>
      <c r="S39" s="18">
        <f t="shared" si="29"/>
        <v>59.64713706085404</v>
      </c>
      <c r="T39" s="18">
        <f t="shared" si="30"/>
        <v>1.955264257466587</v>
      </c>
      <c r="U39" s="19"/>
      <c r="V39" s="114">
        <f aca="true" t="shared" si="100" ref="V39:AE39">V93*100/V99</f>
        <v>58.65384615384615</v>
      </c>
      <c r="W39" s="22">
        <f t="shared" si="100"/>
        <v>58.17610062893081</v>
      </c>
      <c r="X39" s="22">
        <f t="shared" si="100"/>
        <v>62.62458471760798</v>
      </c>
      <c r="Y39" s="22">
        <f t="shared" si="100"/>
        <v>66.11418047882137</v>
      </c>
      <c r="Z39" s="22">
        <f t="shared" si="100"/>
        <v>69.05737704918033</v>
      </c>
      <c r="AA39" s="22">
        <f t="shared" si="100"/>
        <v>63.492063492063494</v>
      </c>
      <c r="AB39" s="22">
        <f t="shared" si="100"/>
        <v>61.962134251290884</v>
      </c>
      <c r="AC39" s="22">
        <f t="shared" si="100"/>
        <v>56.188925081433226</v>
      </c>
      <c r="AD39" s="22">
        <f>AD93*100/AD99</f>
        <v>63.2404181184669</v>
      </c>
      <c r="AE39" s="125">
        <f t="shared" si="100"/>
        <v>72.51732101616628</v>
      </c>
      <c r="AF39" s="22">
        <f aca="true" t="shared" si="101" ref="AF39:AK39">AF93*100/AF99</f>
        <v>69.1768826619965</v>
      </c>
      <c r="AG39" s="22">
        <f t="shared" si="101"/>
        <v>65.7762938230384</v>
      </c>
      <c r="AH39" s="22">
        <f t="shared" si="101"/>
        <v>60.790774299835256</v>
      </c>
      <c r="AI39" s="22">
        <f t="shared" si="101"/>
        <v>64.43661971830986</v>
      </c>
      <c r="AJ39" s="22">
        <f t="shared" si="101"/>
        <v>64.07407407407408</v>
      </c>
      <c r="AK39" s="22">
        <f t="shared" si="101"/>
        <v>67.28778467908903</v>
      </c>
      <c r="AL39" s="17">
        <f t="shared" si="16"/>
        <v>56.188925081433226</v>
      </c>
      <c r="AM39" s="17">
        <f t="shared" si="17"/>
        <v>72.51732101616628</v>
      </c>
      <c r="AN39" s="17">
        <f t="shared" si="18"/>
        <v>63.973086265259404</v>
      </c>
      <c r="AO39" s="17">
        <f t="shared" si="19"/>
        <v>4.35302032352027</v>
      </c>
      <c r="AP39" s="19"/>
    </row>
    <row r="40" spans="1:42" ht="15.75">
      <c r="A40" s="21" t="s">
        <v>36</v>
      </c>
      <c r="B40" s="14"/>
      <c r="C40" s="14"/>
      <c r="D40" s="22">
        <f aca="true" t="shared" si="102" ref="D40:K40">D94*100/D95</f>
        <v>46.686217008797655</v>
      </c>
      <c r="E40" s="22">
        <f t="shared" si="102"/>
        <v>51.68439716312057</v>
      </c>
      <c r="F40" s="22">
        <f t="shared" si="102"/>
        <v>48.92440073755378</v>
      </c>
      <c r="G40" s="22">
        <f t="shared" si="102"/>
        <v>51.033057851239676</v>
      </c>
      <c r="H40" s="22">
        <f t="shared" si="102"/>
        <v>48.260381593714925</v>
      </c>
      <c r="I40" s="22">
        <f t="shared" si="102"/>
        <v>47.77911164465786</v>
      </c>
      <c r="J40" s="125">
        <f t="shared" si="102"/>
        <v>49.010989010989015</v>
      </c>
      <c r="K40" s="22">
        <f t="shared" si="102"/>
        <v>48.9312536106297</v>
      </c>
      <c r="L40" s="22">
        <f>L94*100/L95</f>
        <v>50.29515938606848</v>
      </c>
      <c r="M40" s="22">
        <f>M94*100/M95</f>
        <v>49.2063492063492</v>
      </c>
      <c r="N40" s="22">
        <f>N94*100/N95</f>
        <v>53.12669929309407</v>
      </c>
      <c r="O40" s="22">
        <f>O94*100/O95</f>
        <v>50.485159817351594</v>
      </c>
      <c r="P40" s="22">
        <f>P94*100/P95</f>
        <v>51.75186674325101</v>
      </c>
      <c r="Q40" s="18">
        <f t="shared" si="27"/>
        <v>46.686217008797655</v>
      </c>
      <c r="R40" s="18">
        <f t="shared" si="28"/>
        <v>53.12669929309407</v>
      </c>
      <c r="S40" s="18">
        <f t="shared" si="29"/>
        <v>49.78269562052442</v>
      </c>
      <c r="T40" s="18">
        <f t="shared" si="30"/>
        <v>1.8098168281348936</v>
      </c>
      <c r="U40" s="19"/>
      <c r="V40" s="114">
        <f aca="true" t="shared" si="103" ref="V40:AE40">V94*100/V95</f>
        <v>50.387135199523534</v>
      </c>
      <c r="W40" s="22">
        <f t="shared" si="103"/>
        <v>52.27963525835867</v>
      </c>
      <c r="X40" s="22">
        <f t="shared" si="103"/>
        <v>51.89504373177843</v>
      </c>
      <c r="Y40" s="22">
        <f t="shared" si="103"/>
        <v>50.342252644679526</v>
      </c>
      <c r="Z40" s="22">
        <f t="shared" si="103"/>
        <v>50.23858214042263</v>
      </c>
      <c r="AA40" s="22">
        <f t="shared" si="103"/>
        <v>51.211932877563704</v>
      </c>
      <c r="AB40" s="22">
        <f t="shared" si="103"/>
        <v>51.21654501216545</v>
      </c>
      <c r="AC40" s="22">
        <f t="shared" si="103"/>
        <v>50.060975609756106</v>
      </c>
      <c r="AD40" s="22">
        <f>AD94*100/AD95</f>
        <v>51.23001230012299</v>
      </c>
      <c r="AE40" s="125">
        <f t="shared" si="103"/>
        <v>50.11303692539563</v>
      </c>
      <c r="AF40" s="22">
        <f aca="true" t="shared" si="104" ref="AF40:AK40">AF94*100/AF95</f>
        <v>51.573033707865164</v>
      </c>
      <c r="AG40" s="22">
        <f t="shared" si="104"/>
        <v>52.15965008201202</v>
      </c>
      <c r="AH40" s="22">
        <f t="shared" si="104"/>
        <v>46.464019851116625</v>
      </c>
      <c r="AI40" s="22">
        <f t="shared" si="104"/>
        <v>52.25420966865833</v>
      </c>
      <c r="AJ40" s="22">
        <f t="shared" si="104"/>
        <v>53.293413173652695</v>
      </c>
      <c r="AK40" s="22">
        <f t="shared" si="104"/>
        <v>50.429799426934096</v>
      </c>
      <c r="AL40" s="17">
        <f t="shared" si="16"/>
        <v>46.464019851116625</v>
      </c>
      <c r="AM40" s="17">
        <f t="shared" si="17"/>
        <v>53.293413173652695</v>
      </c>
      <c r="AN40" s="17">
        <f t="shared" si="18"/>
        <v>50.94682985062535</v>
      </c>
      <c r="AO40" s="17">
        <f t="shared" si="19"/>
        <v>1.5275404700721342</v>
      </c>
      <c r="AP40" s="19"/>
    </row>
    <row r="41" spans="1:42" ht="15.75">
      <c r="A41" s="21" t="s">
        <v>37</v>
      </c>
      <c r="B41" s="14"/>
      <c r="C41" s="14"/>
      <c r="D41" s="22">
        <f aca="true" t="shared" si="105" ref="D41:K41">D99*100/D91</f>
        <v>10.196503171901595</v>
      </c>
      <c r="E41" s="22">
        <f t="shared" si="105"/>
        <v>9.525447042640991</v>
      </c>
      <c r="F41" s="22">
        <f t="shared" si="105"/>
        <v>9.719292552328412</v>
      </c>
      <c r="G41" s="22">
        <f t="shared" si="105"/>
        <v>8.837453971593897</v>
      </c>
      <c r="H41" s="22">
        <f t="shared" si="105"/>
        <v>9.296886420114019</v>
      </c>
      <c r="I41" s="22">
        <f t="shared" si="105"/>
        <v>10.12197053698717</v>
      </c>
      <c r="J41" s="125">
        <f t="shared" si="105"/>
        <v>9.170398805715504</v>
      </c>
      <c r="K41" s="22">
        <f t="shared" si="105"/>
        <v>10.36896602012542</v>
      </c>
      <c r="L41" s="22">
        <f>L99*100/L91</f>
        <v>9.637637028014616</v>
      </c>
      <c r="M41" s="22">
        <f>M99*100/M91</f>
        <v>9.214245336348219</v>
      </c>
      <c r="N41" s="22">
        <f>N99*100/N91</f>
        <v>9.113100081366966</v>
      </c>
      <c r="O41" s="22">
        <f>O99*100/O91</f>
        <v>9.363349584169773</v>
      </c>
      <c r="P41" s="22">
        <f>P99*100/P91</f>
        <v>10.155038759689923</v>
      </c>
      <c r="Q41" s="18">
        <f t="shared" si="27"/>
        <v>8.837453971593897</v>
      </c>
      <c r="R41" s="18">
        <f t="shared" si="28"/>
        <v>10.36896602012542</v>
      </c>
      <c r="S41" s="18">
        <f t="shared" si="29"/>
        <v>9.593868408538192</v>
      </c>
      <c r="T41" s="18">
        <f t="shared" si="30"/>
        <v>0.48718201372049813</v>
      </c>
      <c r="U41" s="19"/>
      <c r="V41" s="114">
        <f aca="true" t="shared" si="106" ref="V41:AE41">V99*100/V91</f>
        <v>9.30232558139535</v>
      </c>
      <c r="W41" s="22">
        <f t="shared" si="106"/>
        <v>9.82998454404946</v>
      </c>
      <c r="X41" s="22">
        <f t="shared" si="106"/>
        <v>9.197860962566844</v>
      </c>
      <c r="Y41" s="22">
        <f t="shared" si="106"/>
        <v>8.985603177229853</v>
      </c>
      <c r="Z41" s="22">
        <f t="shared" si="106"/>
        <v>8.877569583409132</v>
      </c>
      <c r="AA41" s="22">
        <f t="shared" si="106"/>
        <v>9.236408063530849</v>
      </c>
      <c r="AB41" s="22">
        <f t="shared" si="106"/>
        <v>9.258595275088643</v>
      </c>
      <c r="AC41" s="22">
        <f t="shared" si="106"/>
        <v>9.767737830098632</v>
      </c>
      <c r="AD41" s="22">
        <f>AD99*100/AD91</f>
        <v>8.215256905681981</v>
      </c>
      <c r="AE41" s="125">
        <f t="shared" si="106"/>
        <v>8.745707937790346</v>
      </c>
      <c r="AF41" s="22">
        <f aca="true" t="shared" si="107" ref="AF41:AK41">AF99*100/AF91</f>
        <v>8.28016241299304</v>
      </c>
      <c r="AG41" s="22">
        <f t="shared" si="107"/>
        <v>8.442565186751233</v>
      </c>
      <c r="AH41" s="22">
        <f t="shared" si="107"/>
        <v>9.234748212383995</v>
      </c>
      <c r="AI41" s="22">
        <f t="shared" si="107"/>
        <v>8.596942636597548</v>
      </c>
      <c r="AJ41" s="22">
        <f t="shared" si="107"/>
        <v>8.329477093937992</v>
      </c>
      <c r="AK41" s="22">
        <f t="shared" si="107"/>
        <v>8.88847994111152</v>
      </c>
      <c r="AL41" s="17">
        <f t="shared" si="16"/>
        <v>8.215256905681981</v>
      </c>
      <c r="AM41" s="17">
        <f t="shared" si="17"/>
        <v>9.82998454404946</v>
      </c>
      <c r="AN41" s="17">
        <f t="shared" si="18"/>
        <v>8.949339084038526</v>
      </c>
      <c r="AO41" s="17">
        <f t="shared" si="19"/>
        <v>0.49630120549835</v>
      </c>
      <c r="AP41" s="19"/>
    </row>
    <row r="42" spans="1:42" s="8" customFormat="1" ht="15.75">
      <c r="A42" s="21" t="s">
        <v>38</v>
      </c>
      <c r="B42" s="14"/>
      <c r="C42" s="14"/>
      <c r="D42" s="22">
        <f>D99*100/D95</f>
        <v>38.651026392961874</v>
      </c>
      <c r="E42" s="22">
        <f aca="true" t="shared" si="108" ref="E42:K42">E99*100/E95</f>
        <v>36.83510638297872</v>
      </c>
      <c r="F42" s="22">
        <f t="shared" si="108"/>
        <v>36.81622618315919</v>
      </c>
      <c r="G42" s="22">
        <f t="shared" si="108"/>
        <v>34.710743801652896</v>
      </c>
      <c r="H42" s="22">
        <f t="shared" si="108"/>
        <v>35.69023569023569</v>
      </c>
      <c r="I42" s="22">
        <f t="shared" si="108"/>
        <v>38.355342136854745</v>
      </c>
      <c r="J42" s="125">
        <f t="shared" si="108"/>
        <v>35.43956043956044</v>
      </c>
      <c r="K42" s="22">
        <f t="shared" si="108"/>
        <v>41.074523396880416</v>
      </c>
      <c r="L42" s="22">
        <f>L99*100/L95</f>
        <v>37.36717827626918</v>
      </c>
      <c r="M42" s="22">
        <f>M99*100/M95</f>
        <v>36.961451247165535</v>
      </c>
      <c r="N42" s="22">
        <f>N99*100/N95</f>
        <v>36.541598694942905</v>
      </c>
      <c r="O42" s="22">
        <f>O99*100/O95</f>
        <v>37.2716894977169</v>
      </c>
      <c r="P42" s="22">
        <f>P99*100/P95</f>
        <v>37.622056289488796</v>
      </c>
      <c r="Q42" s="18">
        <f t="shared" si="27"/>
        <v>34.710743801652896</v>
      </c>
      <c r="R42" s="18">
        <f t="shared" si="28"/>
        <v>41.074523396880416</v>
      </c>
      <c r="S42" s="18">
        <f t="shared" si="29"/>
        <v>37.17974910998979</v>
      </c>
      <c r="T42" s="18">
        <f t="shared" si="30"/>
        <v>1.607375511198219</v>
      </c>
      <c r="U42" s="19"/>
      <c r="V42" s="114">
        <f aca="true" t="shared" si="109" ref="V42:AE42">V99*100/V95</f>
        <v>37.16497915425849</v>
      </c>
      <c r="W42" s="22">
        <f t="shared" si="109"/>
        <v>38.66261398176292</v>
      </c>
      <c r="X42" s="22">
        <f t="shared" si="109"/>
        <v>35.102040816326536</v>
      </c>
      <c r="Y42" s="22">
        <f t="shared" si="109"/>
        <v>33.78967019290604</v>
      </c>
      <c r="Z42" s="22">
        <f t="shared" si="109"/>
        <v>33.2651670074983</v>
      </c>
      <c r="AA42" s="22">
        <f t="shared" si="109"/>
        <v>35.23927905531386</v>
      </c>
      <c r="AB42" s="22">
        <f t="shared" si="109"/>
        <v>35.34063260340632</v>
      </c>
      <c r="AC42" s="22">
        <f t="shared" si="109"/>
        <v>37.43902439024391</v>
      </c>
      <c r="AD42" s="22">
        <f>AD99*100/AD95</f>
        <v>35.30135301353013</v>
      </c>
      <c r="AE42" s="125">
        <f t="shared" si="109"/>
        <v>32.629992464204975</v>
      </c>
      <c r="AF42" s="22">
        <f aca="true" t="shared" si="110" ref="AF42:AK42">AF99*100/AF95</f>
        <v>32.078651685393254</v>
      </c>
      <c r="AG42" s="22">
        <f t="shared" si="110"/>
        <v>32.75013668671405</v>
      </c>
      <c r="AH42" s="22">
        <f t="shared" si="110"/>
        <v>37.655086848635236</v>
      </c>
      <c r="AI42" s="22">
        <f t="shared" si="110"/>
        <v>30.852797392721346</v>
      </c>
      <c r="AJ42" s="22">
        <f t="shared" si="110"/>
        <v>32.33532934131737</v>
      </c>
      <c r="AK42" s="22">
        <f t="shared" si="110"/>
        <v>34.59885386819484</v>
      </c>
      <c r="AL42" s="17">
        <f t="shared" si="16"/>
        <v>30.852797392721346</v>
      </c>
      <c r="AM42" s="17">
        <f t="shared" si="17"/>
        <v>38.66261398176292</v>
      </c>
      <c r="AN42" s="17">
        <f t="shared" si="18"/>
        <v>34.63785053140172</v>
      </c>
      <c r="AO42" s="17">
        <f t="shared" si="19"/>
        <v>2.271924221905995</v>
      </c>
      <c r="AP42" s="19"/>
    </row>
    <row r="43" spans="1:42" s="8" customFormat="1" ht="15.75">
      <c r="A43" s="21" t="s">
        <v>39</v>
      </c>
      <c r="B43" s="14"/>
      <c r="C43" s="14"/>
      <c r="D43" s="22">
        <f>D100*100/D95</f>
        <v>33.3724340175953</v>
      </c>
      <c r="E43" s="22">
        <f aca="true" t="shared" si="111" ref="E43:K43">E100*100/E95</f>
        <v>34.751773049645394</v>
      </c>
      <c r="F43" s="22">
        <f t="shared" si="111"/>
        <v>33.18992009834051</v>
      </c>
      <c r="G43" s="22">
        <f t="shared" si="111"/>
        <v>30.681818181818183</v>
      </c>
      <c r="H43" s="22">
        <f t="shared" si="111"/>
        <v>32.37934904601571</v>
      </c>
      <c r="I43" s="22">
        <f t="shared" si="111"/>
        <v>33.283313325330134</v>
      </c>
      <c r="J43" s="125">
        <f t="shared" si="111"/>
        <v>31.923076923076923</v>
      </c>
      <c r="K43" s="22">
        <f t="shared" si="111"/>
        <v>33.044482957827846</v>
      </c>
      <c r="L43" s="22">
        <f>L100*100/L95</f>
        <v>33.82526564344746</v>
      </c>
      <c r="M43" s="22">
        <f>M100*100/M95</f>
        <v>31.916099773242628</v>
      </c>
      <c r="N43" s="22">
        <f>N100*100/N95</f>
        <v>31.865144100054376</v>
      </c>
      <c r="O43" s="22">
        <f>O100*100/O95</f>
        <v>31.192922374429223</v>
      </c>
      <c r="P43" s="22">
        <f>P100*100/P95</f>
        <v>30.442274554853533</v>
      </c>
      <c r="Q43" s="18">
        <f t="shared" si="27"/>
        <v>30.442274554853533</v>
      </c>
      <c r="R43" s="18">
        <f t="shared" si="28"/>
        <v>34.751773049645394</v>
      </c>
      <c r="S43" s="18">
        <f t="shared" si="29"/>
        <v>32.45137492659055</v>
      </c>
      <c r="T43" s="18">
        <f t="shared" si="30"/>
        <v>1.267645306094454</v>
      </c>
      <c r="U43" s="19"/>
      <c r="V43" s="114">
        <f aca="true" t="shared" si="112" ref="V43:AE43">V100*100/V95</f>
        <v>29.89874925550923</v>
      </c>
      <c r="W43" s="22">
        <f t="shared" si="112"/>
        <v>30.51671732522796</v>
      </c>
      <c r="X43" s="22">
        <f t="shared" si="112"/>
        <v>29.679300291545193</v>
      </c>
      <c r="Y43" s="22">
        <f t="shared" si="112"/>
        <v>28.18917237087741</v>
      </c>
      <c r="Z43" s="22">
        <f t="shared" si="112"/>
        <v>28.902522154055898</v>
      </c>
      <c r="AA43" s="22">
        <f t="shared" si="112"/>
        <v>29.334990677439404</v>
      </c>
      <c r="AB43" s="22">
        <f t="shared" si="112"/>
        <v>29.13625304136253</v>
      </c>
      <c r="AC43" s="22">
        <f t="shared" si="112"/>
        <v>30.54878048780488</v>
      </c>
      <c r="AD43" s="22">
        <f>AD100*100/AD95</f>
        <v>29.212792127921276</v>
      </c>
      <c r="AE43" s="125">
        <f t="shared" si="112"/>
        <v>29.766390354182366</v>
      </c>
      <c r="AF43" s="22">
        <f aca="true" t="shared" si="113" ref="AF43:AK43">AF100*100/AF95</f>
        <v>30.44943820224719</v>
      </c>
      <c r="AG43" s="22">
        <f t="shared" si="113"/>
        <v>28.54018589393111</v>
      </c>
      <c r="AH43" s="22">
        <f t="shared" si="113"/>
        <v>30.769230769230766</v>
      </c>
      <c r="AI43" s="22">
        <f t="shared" si="113"/>
        <v>30.852797392721346</v>
      </c>
      <c r="AJ43" s="22">
        <f t="shared" si="113"/>
        <v>30.059880239520957</v>
      </c>
      <c r="AK43" s="22">
        <f t="shared" si="113"/>
        <v>32.6647564469914</v>
      </c>
      <c r="AL43" s="17">
        <f t="shared" si="16"/>
        <v>28.18917237087741</v>
      </c>
      <c r="AM43" s="17">
        <f t="shared" si="17"/>
        <v>32.6647564469914</v>
      </c>
      <c r="AN43" s="17">
        <f t="shared" si="18"/>
        <v>29.907622314410556</v>
      </c>
      <c r="AO43" s="17">
        <f t="shared" si="19"/>
        <v>1.0846622434208328</v>
      </c>
      <c r="AP43" s="19"/>
    </row>
    <row r="44" spans="1:42" s="8" customFormat="1" ht="15.75">
      <c r="A44" s="21" t="s">
        <v>40</v>
      </c>
      <c r="B44" s="14"/>
      <c r="C44" s="14"/>
      <c r="D44" s="22">
        <f>D101*100/D91</f>
        <v>9.871576667182424</v>
      </c>
      <c r="E44" s="22">
        <f aca="true" t="shared" si="114" ref="E44:K44">E100*100/E91</f>
        <v>8.986703347088492</v>
      </c>
      <c r="F44" s="22">
        <f t="shared" si="114"/>
        <v>8.761966574720104</v>
      </c>
      <c r="G44" s="22">
        <f t="shared" si="114"/>
        <v>7.811678064176748</v>
      </c>
      <c r="H44" s="22">
        <f t="shared" si="114"/>
        <v>8.434439409443064</v>
      </c>
      <c r="I44" s="22">
        <f t="shared" si="114"/>
        <v>8.783462696024078</v>
      </c>
      <c r="J44" s="125">
        <f t="shared" si="114"/>
        <v>8.260467761427453</v>
      </c>
      <c r="K44" s="22">
        <f t="shared" si="114"/>
        <v>8.34184045500948</v>
      </c>
      <c r="L44" s="22">
        <f>L100*100/L91</f>
        <v>8.724116930572471</v>
      </c>
      <c r="M44" s="22">
        <f>M100*100/M91</f>
        <v>7.956472583380441</v>
      </c>
      <c r="N44" s="22">
        <f>N100*100/N91</f>
        <v>7.94684024952536</v>
      </c>
      <c r="O44" s="22">
        <f>O100*100/O91</f>
        <v>7.836248924577001</v>
      </c>
      <c r="P44" s="22">
        <f>P100*100/P91</f>
        <v>8.217054263565892</v>
      </c>
      <c r="Q44" s="18">
        <f t="shared" si="27"/>
        <v>7.811678064176748</v>
      </c>
      <c r="R44" s="18">
        <f t="shared" si="28"/>
        <v>9.871576667182424</v>
      </c>
      <c r="S44" s="18">
        <f t="shared" si="29"/>
        <v>8.456374455899464</v>
      </c>
      <c r="T44" s="18">
        <f t="shared" si="30"/>
        <v>0.5755485931583814</v>
      </c>
      <c r="U44" s="19"/>
      <c r="V44" s="114">
        <f aca="true" t="shared" si="115" ref="V44:AE44">V100*100/V91</f>
        <v>7.483601669648181</v>
      </c>
      <c r="W44" s="22">
        <f t="shared" si="115"/>
        <v>7.7588871715610495</v>
      </c>
      <c r="X44" s="22">
        <f t="shared" si="115"/>
        <v>7.776928953399541</v>
      </c>
      <c r="Y44" s="22">
        <f t="shared" si="115"/>
        <v>7.496276683766341</v>
      </c>
      <c r="Z44" s="22">
        <f t="shared" si="115"/>
        <v>7.713298162634164</v>
      </c>
      <c r="AA44" s="22">
        <f t="shared" si="115"/>
        <v>7.68886173895337</v>
      </c>
      <c r="AB44" s="22">
        <f t="shared" si="115"/>
        <v>7.633162025417314</v>
      </c>
      <c r="AC44" s="22">
        <f t="shared" si="115"/>
        <v>7.970092268533248</v>
      </c>
      <c r="AD44" s="22">
        <f>AD100*100/AD91</f>
        <v>6.7983397738657505</v>
      </c>
      <c r="AE44" s="125">
        <f t="shared" si="115"/>
        <v>7.97818622500505</v>
      </c>
      <c r="AF44" s="22">
        <f aca="true" t="shared" si="116" ref="AF44:AK44">AF100*100/AF91</f>
        <v>7.859628770301625</v>
      </c>
      <c r="AG44" s="22">
        <f t="shared" si="116"/>
        <v>7.357293868921776</v>
      </c>
      <c r="AH44" s="22">
        <f t="shared" si="116"/>
        <v>7.54602160352959</v>
      </c>
      <c r="AI44" s="22">
        <f t="shared" si="116"/>
        <v>8.596942636597548</v>
      </c>
      <c r="AJ44" s="22">
        <f t="shared" si="116"/>
        <v>7.743328705846058</v>
      </c>
      <c r="AK44" s="22">
        <f t="shared" si="116"/>
        <v>8.39160839160839</v>
      </c>
      <c r="AL44" s="17">
        <f t="shared" si="16"/>
        <v>6.7983397738657505</v>
      </c>
      <c r="AM44" s="17">
        <f t="shared" si="17"/>
        <v>8.596942636597548</v>
      </c>
      <c r="AN44" s="17">
        <f t="shared" si="18"/>
        <v>7.737028665599311</v>
      </c>
      <c r="AO44" s="17">
        <f t="shared" si="19"/>
        <v>0.4078578058361706</v>
      </c>
      <c r="AP44" s="19"/>
    </row>
    <row r="45" spans="1:42" s="8" customFormat="1" ht="15.75">
      <c r="A45" s="21" t="s">
        <v>41</v>
      </c>
      <c r="B45" s="14"/>
      <c r="C45" s="14"/>
      <c r="D45" s="22">
        <f>D101*100/D91</f>
        <v>9.871576667182424</v>
      </c>
      <c r="E45" s="22">
        <f aca="true" t="shared" si="117" ref="E45:K45">E101*100/E91</f>
        <v>9.571297569922054</v>
      </c>
      <c r="F45" s="22">
        <f t="shared" si="117"/>
        <v>10.189842609118935</v>
      </c>
      <c r="G45" s="22">
        <f t="shared" si="117"/>
        <v>10.021041557075224</v>
      </c>
      <c r="H45" s="22">
        <f t="shared" si="117"/>
        <v>9.735418798421284</v>
      </c>
      <c r="I45" s="22">
        <f t="shared" si="117"/>
        <v>10.106130207508317</v>
      </c>
      <c r="J45" s="125">
        <f t="shared" si="117"/>
        <v>9.810194071230539</v>
      </c>
      <c r="K45" s="22">
        <f t="shared" si="117"/>
        <v>9.333527781828789</v>
      </c>
      <c r="L45" s="22">
        <f>L101*100/L91</f>
        <v>10.109622411693056</v>
      </c>
      <c r="M45" s="22">
        <f>M101*100/M91</f>
        <v>9.468626342566422</v>
      </c>
      <c r="N45" s="22">
        <f>N101*100/N91</f>
        <v>9.343639815568213</v>
      </c>
      <c r="O45" s="22">
        <f>O101*100/O91</f>
        <v>9.16260395755664</v>
      </c>
      <c r="P45" s="22">
        <f>P101*100/P91</f>
        <v>9.426356589147288</v>
      </c>
      <c r="Q45" s="18">
        <f t="shared" si="27"/>
        <v>9.16260395755664</v>
      </c>
      <c r="R45" s="18">
        <f t="shared" si="28"/>
        <v>10.189842609118935</v>
      </c>
      <c r="S45" s="18">
        <f t="shared" si="29"/>
        <v>9.703836798370705</v>
      </c>
      <c r="T45" s="18">
        <f t="shared" si="30"/>
        <v>0.3432027957446298</v>
      </c>
      <c r="U45" s="19"/>
      <c r="V45" s="114">
        <f aca="true" t="shared" si="118" ref="V45:AE45">V101*100/V91</f>
        <v>8.735837805605248</v>
      </c>
      <c r="W45" s="22">
        <f t="shared" si="118"/>
        <v>8.438948995363214</v>
      </c>
      <c r="X45" s="22">
        <f t="shared" si="118"/>
        <v>8.983957219251337</v>
      </c>
      <c r="Y45" s="22">
        <f t="shared" si="118"/>
        <v>9.333112692371339</v>
      </c>
      <c r="Z45" s="22">
        <f t="shared" si="118"/>
        <v>9.932690558486447</v>
      </c>
      <c r="AA45" s="22">
        <f t="shared" si="118"/>
        <v>9.252698024842191</v>
      </c>
      <c r="AB45" s="22">
        <f t="shared" si="118"/>
        <v>9.258595275088643</v>
      </c>
      <c r="AC45" s="22">
        <f t="shared" si="118"/>
        <v>9.592745784282533</v>
      </c>
      <c r="AD45" s="22">
        <f>AD101*100/AD91</f>
        <v>8.22956919994275</v>
      </c>
      <c r="AE45" s="125">
        <f t="shared" si="118"/>
        <v>10.058574025449406</v>
      </c>
      <c r="AF45" s="22">
        <f aca="true" t="shared" si="119" ref="AF45:AK45">AF101*100/AF91</f>
        <v>9.193735498839908</v>
      </c>
      <c r="AG45" s="22">
        <f t="shared" si="119"/>
        <v>8.921775898520083</v>
      </c>
      <c r="AH45" s="22">
        <f t="shared" si="119"/>
        <v>8.97611440742431</v>
      </c>
      <c r="AI45" s="22">
        <f t="shared" si="119"/>
        <v>11.97215074920539</v>
      </c>
      <c r="AJ45" s="22">
        <f t="shared" si="119"/>
        <v>8.422026839426191</v>
      </c>
      <c r="AK45" s="22">
        <f t="shared" si="119"/>
        <v>9.86382039013618</v>
      </c>
      <c r="AL45" s="17">
        <f t="shared" si="16"/>
        <v>8.22956919994275</v>
      </c>
      <c r="AM45" s="17">
        <f t="shared" si="17"/>
        <v>11.97215074920539</v>
      </c>
      <c r="AN45" s="17">
        <f t="shared" si="18"/>
        <v>9.322897085264698</v>
      </c>
      <c r="AO45" s="17">
        <f t="shared" si="19"/>
        <v>0.888888902553702</v>
      </c>
      <c r="AP45" s="19"/>
    </row>
    <row r="46" spans="1:42" s="8" customFormat="1" ht="15.75">
      <c r="A46" s="21" t="s">
        <v>42</v>
      </c>
      <c r="B46" s="14"/>
      <c r="C46" s="14"/>
      <c r="D46" s="22">
        <f>D101*100/D95</f>
        <v>37.41935483870967</v>
      </c>
      <c r="E46" s="22">
        <f aca="true" t="shared" si="120" ref="E46:K46">E101*100/E95</f>
        <v>37.012411347517734</v>
      </c>
      <c r="F46" s="22">
        <f t="shared" si="120"/>
        <v>38.59864781807007</v>
      </c>
      <c r="G46" s="22">
        <f t="shared" si="120"/>
        <v>39.35950413223141</v>
      </c>
      <c r="H46" s="22">
        <f t="shared" si="120"/>
        <v>37.37373737373737</v>
      </c>
      <c r="I46" s="22">
        <f t="shared" si="120"/>
        <v>38.2953181272509</v>
      </c>
      <c r="J46" s="125">
        <f t="shared" si="120"/>
        <v>37.91208791208791</v>
      </c>
      <c r="K46" s="22">
        <f t="shared" si="120"/>
        <v>36.97284806470249</v>
      </c>
      <c r="L46" s="22">
        <f>L101*100/L95</f>
        <v>39.19716646989374</v>
      </c>
      <c r="M46" s="22">
        <f>M101*100/M95</f>
        <v>37.981859410430836</v>
      </c>
      <c r="N46" s="22">
        <f>N101*100/N95</f>
        <v>37.46601413811854</v>
      </c>
      <c r="O46" s="22">
        <f>O101*100/O95</f>
        <v>36.47260273972603</v>
      </c>
      <c r="P46" s="22">
        <f>P101*100/P95</f>
        <v>34.92245835726594</v>
      </c>
      <c r="Q46" s="18">
        <f t="shared" si="27"/>
        <v>34.92245835726594</v>
      </c>
      <c r="R46" s="18">
        <f t="shared" si="28"/>
        <v>39.35950413223141</v>
      </c>
      <c r="S46" s="18">
        <f t="shared" si="29"/>
        <v>37.61415467151866</v>
      </c>
      <c r="T46" s="18">
        <f t="shared" si="30"/>
        <v>1.177878906351342</v>
      </c>
      <c r="U46" s="19"/>
      <c r="V46" s="114">
        <f aca="true" t="shared" si="121" ref="V46:AE46">V101*100/V95</f>
        <v>34.901727218582494</v>
      </c>
      <c r="W46" s="22">
        <f t="shared" si="121"/>
        <v>33.19148936170213</v>
      </c>
      <c r="X46" s="22">
        <f t="shared" si="121"/>
        <v>34.28571428571429</v>
      </c>
      <c r="Y46" s="22">
        <f t="shared" si="121"/>
        <v>35.09645301804605</v>
      </c>
      <c r="Z46" s="22">
        <f t="shared" si="121"/>
        <v>37.21881390593047</v>
      </c>
      <c r="AA46" s="22">
        <f t="shared" si="121"/>
        <v>35.301429459291484</v>
      </c>
      <c r="AB46" s="22">
        <f t="shared" si="121"/>
        <v>35.34063260340632</v>
      </c>
      <c r="AC46" s="22">
        <f t="shared" si="121"/>
        <v>36.768292682926834</v>
      </c>
      <c r="AD46" s="22">
        <f>AD101*100/AD95</f>
        <v>35.36285362853628</v>
      </c>
      <c r="AE46" s="125">
        <f t="shared" si="121"/>
        <v>37.52825923134891</v>
      </c>
      <c r="AF46" s="22">
        <f aca="true" t="shared" si="122" ref="AF46:AK46">AF101*100/AF95</f>
        <v>35.61797752808989</v>
      </c>
      <c r="AG46" s="22">
        <f t="shared" si="122"/>
        <v>34.609075997813015</v>
      </c>
      <c r="AH46" s="22">
        <f t="shared" si="122"/>
        <v>36.60049627791563</v>
      </c>
      <c r="AI46" s="22">
        <f t="shared" si="122"/>
        <v>42.965779467680605</v>
      </c>
      <c r="AJ46" s="22">
        <f t="shared" si="122"/>
        <v>32.69461077844311</v>
      </c>
      <c r="AK46" s="22">
        <f t="shared" si="122"/>
        <v>38.39541547277937</v>
      </c>
      <c r="AL46" s="17">
        <f t="shared" si="16"/>
        <v>32.69461077844311</v>
      </c>
      <c r="AM46" s="17">
        <f t="shared" si="17"/>
        <v>42.965779467680605</v>
      </c>
      <c r="AN46" s="17">
        <f t="shared" si="18"/>
        <v>35.99243880738793</v>
      </c>
      <c r="AO46" s="17">
        <f t="shared" si="19"/>
        <v>2.397431615425219</v>
      </c>
      <c r="AP46" s="19"/>
    </row>
    <row r="47" spans="1:42" s="8" customFormat="1" ht="15.75">
      <c r="A47" s="21" t="s">
        <v>43</v>
      </c>
      <c r="B47" s="14"/>
      <c r="C47" s="14"/>
      <c r="D47" s="22">
        <f>D101*100/D99</f>
        <v>96.81335356600911</v>
      </c>
      <c r="E47" s="22">
        <f aca="true" t="shared" si="123" ref="E47:K47">E101*100/E99</f>
        <v>100.48134777376654</v>
      </c>
      <c r="F47" s="22">
        <f t="shared" si="123"/>
        <v>104.84140233722871</v>
      </c>
      <c r="G47" s="22">
        <f t="shared" si="123"/>
        <v>113.39285714285715</v>
      </c>
      <c r="H47" s="22">
        <f t="shared" si="123"/>
        <v>104.71698113207546</v>
      </c>
      <c r="I47" s="22">
        <f t="shared" si="123"/>
        <v>99.8435054773083</v>
      </c>
      <c r="J47" s="125">
        <f t="shared" si="123"/>
        <v>106.9767441860465</v>
      </c>
      <c r="K47" s="22">
        <f t="shared" si="123"/>
        <v>90.014064697609</v>
      </c>
      <c r="L47" s="22">
        <f>L101*100/L99</f>
        <v>104.89731437598736</v>
      </c>
      <c r="M47" s="22">
        <f>M101*100/M99</f>
        <v>102.76073619631903</v>
      </c>
      <c r="N47" s="22">
        <f>N101*100/N99</f>
        <v>102.52976190476191</v>
      </c>
      <c r="O47" s="22">
        <f>O101*100/O99</f>
        <v>97.85604900459418</v>
      </c>
      <c r="P47" s="22">
        <f>P101*100/P99</f>
        <v>92.82442748091603</v>
      </c>
      <c r="Q47" s="18">
        <f t="shared" si="27"/>
        <v>90.014064697609</v>
      </c>
      <c r="R47" s="18">
        <f t="shared" si="28"/>
        <v>113.39285714285715</v>
      </c>
      <c r="S47" s="18">
        <f t="shared" si="29"/>
        <v>101.380657328883</v>
      </c>
      <c r="T47" s="18">
        <f t="shared" si="30"/>
        <v>6.1452698547961795</v>
      </c>
      <c r="U47" s="19"/>
      <c r="V47" s="114">
        <f aca="true" t="shared" si="124" ref="V47:AE47">V101*100/V99</f>
        <v>93.91025641025641</v>
      </c>
      <c r="W47" s="22">
        <f t="shared" si="124"/>
        <v>85.84905660377358</v>
      </c>
      <c r="X47" s="22">
        <f t="shared" si="124"/>
        <v>97.67441860465117</v>
      </c>
      <c r="Y47" s="22">
        <f t="shared" si="124"/>
        <v>103.86740331491713</v>
      </c>
      <c r="Z47" s="22">
        <f t="shared" si="124"/>
        <v>111.88524590163935</v>
      </c>
      <c r="AA47" s="22">
        <f t="shared" si="124"/>
        <v>100.1763668430335</v>
      </c>
      <c r="AB47" s="22">
        <f t="shared" si="124"/>
        <v>100</v>
      </c>
      <c r="AC47" s="22">
        <f t="shared" si="124"/>
        <v>98.2084690553746</v>
      </c>
      <c r="AD47" s="22">
        <f>AD101*100/AD99</f>
        <v>100.17421602787456</v>
      </c>
      <c r="AE47" s="125">
        <f t="shared" si="124"/>
        <v>115.01154734411087</v>
      </c>
      <c r="AF47" s="22">
        <f aca="true" t="shared" si="125" ref="AF47:AK47">AF101*100/AF99</f>
        <v>111.03327495621717</v>
      </c>
      <c r="AG47" s="22">
        <f t="shared" si="125"/>
        <v>105.67612687813022</v>
      </c>
      <c r="AH47" s="22">
        <f t="shared" si="125"/>
        <v>97.1993410214168</v>
      </c>
      <c r="AI47" s="22">
        <f t="shared" si="125"/>
        <v>139.2605633802817</v>
      </c>
      <c r="AJ47" s="22">
        <f t="shared" si="125"/>
        <v>101.1111111111111</v>
      </c>
      <c r="AK47" s="22">
        <f t="shared" si="125"/>
        <v>110.97308488612836</v>
      </c>
      <c r="AL47" s="17">
        <f t="shared" si="16"/>
        <v>85.84905660377358</v>
      </c>
      <c r="AM47" s="17">
        <f t="shared" si="17"/>
        <v>139.2605633802817</v>
      </c>
      <c r="AN47" s="17">
        <f t="shared" si="18"/>
        <v>104.50065514618228</v>
      </c>
      <c r="AO47" s="17">
        <f t="shared" si="19"/>
        <v>11.911652246961292</v>
      </c>
      <c r="AP47" s="19"/>
    </row>
    <row r="48" spans="1:42" s="8" customFormat="1" ht="15.75">
      <c r="A48" s="21" t="s">
        <v>44</v>
      </c>
      <c r="B48" s="14"/>
      <c r="C48" s="14"/>
      <c r="D48" s="22">
        <f>D101*100/D102</f>
        <v>106.15640599001664</v>
      </c>
      <c r="E48" s="22">
        <f aca="true" t="shared" si="126" ref="E48:K48">E101*100/E102</f>
        <v>100.24009603841536</v>
      </c>
      <c r="F48" s="22">
        <f t="shared" si="126"/>
        <v>109.98248686514886</v>
      </c>
      <c r="G48" s="22">
        <f t="shared" si="126"/>
        <v>120.18927444794953</v>
      </c>
      <c r="H48" s="22">
        <f t="shared" si="126"/>
        <v>105.37974683544303</v>
      </c>
      <c r="I48" s="22">
        <f t="shared" si="126"/>
        <v>106.15640599001664</v>
      </c>
      <c r="J48" s="125">
        <f t="shared" si="126"/>
        <v>109.17721518987341</v>
      </c>
      <c r="K48" s="22">
        <f t="shared" si="126"/>
        <v>104.40456769983687</v>
      </c>
      <c r="L48" s="22">
        <f>L101*100/L102</f>
        <v>108.67430441898526</v>
      </c>
      <c r="M48" s="22">
        <f>M101*100/M102</f>
        <v>124.53531598513011</v>
      </c>
      <c r="N48" s="22">
        <f>N101*100/N102</f>
        <v>109.88835725677832</v>
      </c>
      <c r="O48" s="22">
        <f>O101*100/O102</f>
        <v>121.13744075829383</v>
      </c>
      <c r="P48" s="22">
        <f>P101*100/P102</f>
        <v>117.60154738878143</v>
      </c>
      <c r="Q48" s="18">
        <f t="shared" si="27"/>
        <v>100.24009603841536</v>
      </c>
      <c r="R48" s="18">
        <f t="shared" si="28"/>
        <v>124.53531598513011</v>
      </c>
      <c r="S48" s="18">
        <f t="shared" si="29"/>
        <v>111.04024345112842</v>
      </c>
      <c r="T48" s="18">
        <f t="shared" si="30"/>
        <v>7.431691270883628</v>
      </c>
      <c r="U48" s="19"/>
      <c r="V48" s="114">
        <f aca="true" t="shared" si="127" ref="V48:AE48">V101*100/V102</f>
        <v>105.39568345323742</v>
      </c>
      <c r="W48" s="22">
        <f t="shared" si="127"/>
        <v>103.01886792452831</v>
      </c>
      <c r="X48" s="22">
        <f t="shared" si="127"/>
        <v>109.4972067039106</v>
      </c>
      <c r="Y48" s="22">
        <f t="shared" si="127"/>
        <v>101.25673249551167</v>
      </c>
      <c r="Z48" s="22">
        <f t="shared" si="127"/>
        <v>107.26915520628684</v>
      </c>
      <c r="AA48" s="22">
        <f t="shared" si="127"/>
        <v>106.56660412757974</v>
      </c>
      <c r="AB48" s="22">
        <f t="shared" si="127"/>
        <v>107.59259259259258</v>
      </c>
      <c r="AC48" s="22">
        <f t="shared" si="127"/>
        <v>102.03045685279187</v>
      </c>
      <c r="AD48" s="22">
        <f>AD101*100/AD102</f>
        <v>106.67903525046383</v>
      </c>
      <c r="AE48" s="125">
        <f t="shared" si="127"/>
        <v>108.02603036876356</v>
      </c>
      <c r="AF48" s="22">
        <f aca="true" t="shared" si="128" ref="AF48:AK48">AF101*100/AF102</f>
        <v>109.68858131487889</v>
      </c>
      <c r="AG48" s="22">
        <f t="shared" si="128"/>
        <v>105.5</v>
      </c>
      <c r="AH48" s="22">
        <f t="shared" si="128"/>
        <v>102.25303292894282</v>
      </c>
      <c r="AI48" s="22">
        <f t="shared" si="128"/>
        <v>122.0679012345679</v>
      </c>
      <c r="AJ48" s="22">
        <f t="shared" si="128"/>
        <v>103.01886792452831</v>
      </c>
      <c r="AK48" s="22">
        <f t="shared" si="128"/>
        <v>101.32325141776937</v>
      </c>
      <c r="AL48" s="17">
        <f t="shared" si="16"/>
        <v>101.25673249551167</v>
      </c>
      <c r="AM48" s="17">
        <f t="shared" si="17"/>
        <v>122.0679012345679</v>
      </c>
      <c r="AN48" s="17">
        <f t="shared" si="18"/>
        <v>106.32399998727212</v>
      </c>
      <c r="AO48" s="17">
        <f t="shared" si="19"/>
        <v>5.059150453523803</v>
      </c>
      <c r="AP48" s="19"/>
    </row>
    <row r="49" spans="1:42" s="8" customFormat="1" ht="15.75">
      <c r="A49" s="21" t="s">
        <v>95</v>
      </c>
      <c r="B49" s="14"/>
      <c r="C49" s="14"/>
      <c r="D49" s="22">
        <f>D101*100/D103</f>
        <v>56.81211041852181</v>
      </c>
      <c r="E49" s="22">
        <f aca="true" t="shared" si="129" ref="E49:K49">E101*100/E103</f>
        <v>55.29801324503311</v>
      </c>
      <c r="F49" s="22">
        <f t="shared" si="129"/>
        <v>59.9236641221374</v>
      </c>
      <c r="G49" s="22">
        <f t="shared" si="129"/>
        <v>58.660508083140876</v>
      </c>
      <c r="H49" s="22">
        <f t="shared" si="129"/>
        <v>58.01393728222996</v>
      </c>
      <c r="I49" s="22">
        <f t="shared" si="129"/>
        <v>58.77475817595578</v>
      </c>
      <c r="J49" s="125">
        <f t="shared" si="129"/>
        <v>59.43152454780362</v>
      </c>
      <c r="K49" s="22">
        <f t="shared" si="129"/>
        <v>52.41605241605241</v>
      </c>
      <c r="L49" s="22">
        <f>L101*100/L103</f>
        <v>59.4449418084154</v>
      </c>
      <c r="M49" s="22">
        <f>M101*100/M103</f>
        <v>58.87521968365553</v>
      </c>
      <c r="N49" s="22">
        <f>N101*100/N103</f>
        <v>58.688245315161836</v>
      </c>
      <c r="O49" s="22">
        <f>O101*100/O103</f>
        <v>55.01506672406371</v>
      </c>
      <c r="P49" s="22">
        <f>P101*100/P103</f>
        <v>51.30801687763713</v>
      </c>
      <c r="Q49" s="18">
        <f t="shared" si="27"/>
        <v>51.30801687763713</v>
      </c>
      <c r="R49" s="18">
        <f t="shared" si="28"/>
        <v>59.9236641221374</v>
      </c>
      <c r="S49" s="18">
        <f t="shared" si="29"/>
        <v>57.127850669216045</v>
      </c>
      <c r="T49" s="18">
        <f t="shared" si="30"/>
        <v>2.795984935094987</v>
      </c>
      <c r="U49" s="19"/>
      <c r="V49" s="114">
        <f aca="true" t="shared" si="130" ref="V49:AE49">V101*100/V103</f>
        <v>51.81255526083112</v>
      </c>
      <c r="W49" s="22">
        <f t="shared" si="130"/>
        <v>47.4370112945265</v>
      </c>
      <c r="X49" s="22">
        <f t="shared" si="130"/>
        <v>52.972972972972975</v>
      </c>
      <c r="Y49" s="22">
        <f t="shared" si="130"/>
        <v>52.85848172446111</v>
      </c>
      <c r="Z49" s="22">
        <f t="shared" si="130"/>
        <v>53.3724340175953</v>
      </c>
      <c r="AA49" s="22">
        <f t="shared" si="130"/>
        <v>52.25390984360626</v>
      </c>
      <c r="AB49" s="22">
        <f t="shared" si="130"/>
        <v>53.30275229357798</v>
      </c>
      <c r="AC49" s="22">
        <f t="shared" si="130"/>
        <v>53.17460317460318</v>
      </c>
      <c r="AD49" s="22">
        <f>AD101*100/AD103</f>
        <v>52.607502287282706</v>
      </c>
      <c r="AE49" s="125">
        <f t="shared" si="130"/>
        <v>50.816326530612244</v>
      </c>
      <c r="AF49" s="22">
        <f aca="true" t="shared" si="131" ref="AF49:AK49">AF101*100/AF103</f>
        <v>53.23257766582704</v>
      </c>
      <c r="AG49" s="22">
        <f t="shared" si="131"/>
        <v>53.05951383067896</v>
      </c>
      <c r="AH49" s="22">
        <f t="shared" si="131"/>
        <v>54.22794117647059</v>
      </c>
      <c r="AI49" s="22">
        <f t="shared" si="131"/>
        <v>66.86390532544378</v>
      </c>
      <c r="AJ49" s="22">
        <f t="shared" si="131"/>
        <v>48.275862068965516</v>
      </c>
      <c r="AK49" s="22">
        <f t="shared" si="131"/>
        <v>54.08678102926337</v>
      </c>
      <c r="AL49" s="17">
        <f t="shared" si="16"/>
        <v>47.4370112945265</v>
      </c>
      <c r="AM49" s="17">
        <f t="shared" si="17"/>
        <v>66.86390532544378</v>
      </c>
      <c r="AN49" s="17">
        <f t="shared" si="18"/>
        <v>53.147195656044914</v>
      </c>
      <c r="AO49" s="17">
        <f t="shared" si="19"/>
        <v>4.123452155927725</v>
      </c>
      <c r="AP49" s="19"/>
    </row>
    <row r="50" spans="1:42" s="8" customFormat="1" ht="15.75">
      <c r="A50" s="26" t="s">
        <v>98</v>
      </c>
      <c r="B50" s="27"/>
      <c r="C50" s="27"/>
      <c r="D50" s="22">
        <f aca="true" t="shared" si="132" ref="D50:K50">D103*100/D91</f>
        <v>17.375831657125175</v>
      </c>
      <c r="E50" s="22">
        <f t="shared" si="132"/>
        <v>17.30857404860156</v>
      </c>
      <c r="F50" s="22">
        <f t="shared" si="132"/>
        <v>17.004705500567905</v>
      </c>
      <c r="G50" s="22">
        <f t="shared" si="132"/>
        <v>17.08311415044713</v>
      </c>
      <c r="H50" s="22">
        <f t="shared" si="132"/>
        <v>16.781172343224675</v>
      </c>
      <c r="I50" s="22">
        <f t="shared" si="132"/>
        <v>17.194677649295105</v>
      </c>
      <c r="J50" s="125">
        <f t="shared" si="132"/>
        <v>16.506717850287906</v>
      </c>
      <c r="K50" s="22">
        <f t="shared" si="132"/>
        <v>17.806620971270238</v>
      </c>
      <c r="L50" s="22">
        <f>L103*100/L91</f>
        <v>17.00669914738124</v>
      </c>
      <c r="M50" s="22">
        <f>M103*100/M91</f>
        <v>16.082532504239683</v>
      </c>
      <c r="N50" s="22">
        <f>N103*100/N91</f>
        <v>15.920802820721455</v>
      </c>
      <c r="O50" s="22">
        <f>O103*100/O91</f>
        <v>16.65471752222541</v>
      </c>
      <c r="P50" s="22">
        <f>P103*100/P91</f>
        <v>18.372093023255815</v>
      </c>
      <c r="Q50" s="18">
        <f>MIN(D50:P50)</f>
        <v>15.920802820721455</v>
      </c>
      <c r="R50" s="18">
        <f>MAX(D50:P50)</f>
        <v>18.372093023255815</v>
      </c>
      <c r="S50" s="18">
        <f>AVERAGE(D50:P50)</f>
        <v>17.007558399126406</v>
      </c>
      <c r="T50" s="18">
        <f>STDEV(D50:P50)</f>
        <v>0.6602222915178694</v>
      </c>
      <c r="U50" s="19"/>
      <c r="V50" s="114">
        <f aca="true" t="shared" si="133" ref="V50:AE50">V103*100/V91</f>
        <v>16.86046511627907</v>
      </c>
      <c r="W50" s="22">
        <f t="shared" si="133"/>
        <v>17.789799072642968</v>
      </c>
      <c r="X50" s="22">
        <f t="shared" si="133"/>
        <v>16.959511077158137</v>
      </c>
      <c r="Y50" s="22">
        <f t="shared" si="133"/>
        <v>17.656792983617407</v>
      </c>
      <c r="Z50" s="22">
        <f t="shared" si="133"/>
        <v>18.61015099144988</v>
      </c>
      <c r="AA50" s="22">
        <f t="shared" si="133"/>
        <v>17.70718794542863</v>
      </c>
      <c r="AB50" s="22">
        <f t="shared" si="133"/>
        <v>17.369825903350463</v>
      </c>
      <c r="AC50" s="22">
        <f t="shared" si="133"/>
        <v>18.040089086859687</v>
      </c>
      <c r="AD50" s="22">
        <f>AD103*100/AD91</f>
        <v>15.64333762702161</v>
      </c>
      <c r="AE50" s="125">
        <f t="shared" si="133"/>
        <v>19.79398101393658</v>
      </c>
      <c r="AF50" s="22">
        <f aca="true" t="shared" si="134" ref="AF50:AK50">AF103*100/AF91</f>
        <v>17.270881670533644</v>
      </c>
      <c r="AG50" s="22">
        <f t="shared" si="134"/>
        <v>16.814658210007046</v>
      </c>
      <c r="AH50" s="22">
        <f t="shared" si="134"/>
        <v>16.552563517419745</v>
      </c>
      <c r="AI50" s="22">
        <f t="shared" si="134"/>
        <v>17.90525200544877</v>
      </c>
      <c r="AJ50" s="22">
        <f t="shared" si="134"/>
        <v>17.445627024525685</v>
      </c>
      <c r="AK50" s="22">
        <f t="shared" si="134"/>
        <v>18.237026131762974</v>
      </c>
      <c r="AL50" s="17">
        <f>MIN(V50:AK50)</f>
        <v>15.64333762702161</v>
      </c>
      <c r="AM50" s="17">
        <f>MAX(V50:AK50)</f>
        <v>19.79398101393658</v>
      </c>
      <c r="AN50" s="17">
        <f>AVERAGE(V50:AK50)</f>
        <v>17.541071836090147</v>
      </c>
      <c r="AO50" s="17">
        <f>STDEV(V50:AK50)</f>
        <v>0.938313223928724</v>
      </c>
      <c r="AP50" s="19"/>
    </row>
    <row r="51" spans="1:42" s="8" customFormat="1" ht="15.75">
      <c r="A51" s="29" t="s">
        <v>45</v>
      </c>
      <c r="B51" s="27"/>
      <c r="C51" s="27"/>
      <c r="D51" s="22">
        <f aca="true" t="shared" si="135" ref="D51:K51">D104*100/D103</f>
        <v>66.96349065004452</v>
      </c>
      <c r="E51" s="22">
        <f t="shared" si="135"/>
        <v>69.00662251655629</v>
      </c>
      <c r="F51" s="22">
        <f t="shared" si="135"/>
        <v>67.55725190839695</v>
      </c>
      <c r="G51" s="22">
        <f t="shared" si="135"/>
        <v>62.58660508083142</v>
      </c>
      <c r="H51" s="22">
        <f t="shared" si="135"/>
        <v>67.24738675958189</v>
      </c>
      <c r="I51" s="22">
        <f t="shared" si="135"/>
        <v>69.09258406264394</v>
      </c>
      <c r="J51" s="125">
        <f t="shared" si="135"/>
        <v>67.35572782084411</v>
      </c>
      <c r="K51" s="22">
        <f t="shared" si="135"/>
        <v>67.23996723996724</v>
      </c>
      <c r="L51" s="22">
        <f>L104*100/L103</f>
        <v>64.90599820948971</v>
      </c>
      <c r="M51" s="22">
        <f>M104*100/M103</f>
        <v>67.75043936731107</v>
      </c>
      <c r="N51" s="22">
        <f>N104*100/N103</f>
        <v>70.18739352640544</v>
      </c>
      <c r="O51" s="22">
        <f>O104*100/O103</f>
        <v>67.92940163581575</v>
      </c>
      <c r="P51" s="22">
        <f>P104*100/P103</f>
        <v>68.10126582278481</v>
      </c>
      <c r="Q51" s="18">
        <f t="shared" si="27"/>
        <v>62.58660508083142</v>
      </c>
      <c r="R51" s="18">
        <f t="shared" si="28"/>
        <v>70.18739352640544</v>
      </c>
      <c r="S51" s="18">
        <f t="shared" si="29"/>
        <v>67.37877958466717</v>
      </c>
      <c r="T51" s="18">
        <f t="shared" si="30"/>
        <v>1.9096155475734808</v>
      </c>
      <c r="U51" s="19"/>
      <c r="V51" s="114">
        <f aca="true" t="shared" si="136" ref="V51:AE51">V104*100/V103</f>
        <v>63.04155614500442</v>
      </c>
      <c r="W51" s="22">
        <f t="shared" si="136"/>
        <v>66.11642050390965</v>
      </c>
      <c r="X51" s="22">
        <f t="shared" si="136"/>
        <v>65.4954954954955</v>
      </c>
      <c r="Y51" s="22">
        <f t="shared" si="136"/>
        <v>66.54170571696345</v>
      </c>
      <c r="Z51" s="22">
        <f t="shared" si="136"/>
        <v>62.65884652981427</v>
      </c>
      <c r="AA51" s="22">
        <f t="shared" si="136"/>
        <v>65.22539098436063</v>
      </c>
      <c r="AB51" s="22">
        <f t="shared" si="136"/>
        <v>66.69724770642202</v>
      </c>
      <c r="AC51" s="22">
        <f t="shared" si="136"/>
        <v>66.13756613756614</v>
      </c>
      <c r="AD51" s="22">
        <f>AD104*100/AD103</f>
        <v>65.69075937785911</v>
      </c>
      <c r="AE51" s="125">
        <f t="shared" si="136"/>
        <v>58.265306122448976</v>
      </c>
      <c r="AF51" s="22">
        <f aca="true" t="shared" si="137" ref="AF51:AK51">AF104*100/AF103</f>
        <v>63.308144416456756</v>
      </c>
      <c r="AG51" s="22">
        <f t="shared" si="137"/>
        <v>63.956412405699915</v>
      </c>
      <c r="AH51" s="22">
        <f t="shared" si="137"/>
        <v>64.88970588235294</v>
      </c>
      <c r="AI51" s="22">
        <f t="shared" si="137"/>
        <v>62.04564666103128</v>
      </c>
      <c r="AJ51" s="22">
        <f t="shared" si="137"/>
        <v>66.57824933687003</v>
      </c>
      <c r="AK51" s="22">
        <f t="shared" si="137"/>
        <v>61.15035317860747</v>
      </c>
      <c r="AL51" s="17">
        <f t="shared" si="16"/>
        <v>58.265306122448976</v>
      </c>
      <c r="AM51" s="17">
        <f t="shared" si="17"/>
        <v>66.69724770642202</v>
      </c>
      <c r="AN51" s="17">
        <f t="shared" si="18"/>
        <v>64.2374254125539</v>
      </c>
      <c r="AO51" s="17">
        <f t="shared" si="19"/>
        <v>2.365617285255598</v>
      </c>
      <c r="AP51" s="19"/>
    </row>
    <row r="52" spans="1:42" s="8" customFormat="1" ht="15.75">
      <c r="A52" s="30" t="s">
        <v>46</v>
      </c>
      <c r="B52" s="27"/>
      <c r="C52" s="27"/>
      <c r="D52" s="22">
        <f aca="true" t="shared" si="138" ref="D52:K52">D105*100/D103</f>
        <v>57.43544078361531</v>
      </c>
      <c r="E52" s="22">
        <f t="shared" si="138"/>
        <v>58.60927152317881</v>
      </c>
      <c r="F52" s="22">
        <f t="shared" si="138"/>
        <v>59.541984732824424</v>
      </c>
      <c r="G52" s="22">
        <f t="shared" si="138"/>
        <v>56.04311008468052</v>
      </c>
      <c r="H52" s="22">
        <f t="shared" si="138"/>
        <v>58.536585365853654</v>
      </c>
      <c r="I52" s="22">
        <f t="shared" si="138"/>
        <v>58.45232611699679</v>
      </c>
      <c r="J52" s="125">
        <f t="shared" si="138"/>
        <v>59.08699397071491</v>
      </c>
      <c r="K52" s="22">
        <f t="shared" si="138"/>
        <v>57.08435708435708</v>
      </c>
      <c r="L52" s="22">
        <f>L105*100/L103</f>
        <v>58.01253357206804</v>
      </c>
      <c r="M52" s="22">
        <f>M105*100/M103</f>
        <v>61.59929701230228</v>
      </c>
      <c r="N52" s="22">
        <f>N105*100/N103</f>
        <v>59.028960817717206</v>
      </c>
      <c r="O52" s="22">
        <f>O105*100/O103</f>
        <v>59.31984502798106</v>
      </c>
      <c r="P52" s="22">
        <f>P105*100/P103</f>
        <v>57.130801687763714</v>
      </c>
      <c r="Q52" s="18">
        <f t="shared" si="27"/>
        <v>56.04311008468052</v>
      </c>
      <c r="R52" s="18">
        <f t="shared" si="28"/>
        <v>61.59929701230228</v>
      </c>
      <c r="S52" s="18">
        <f t="shared" si="29"/>
        <v>58.45242367538875</v>
      </c>
      <c r="T52" s="18">
        <f t="shared" si="30"/>
        <v>1.3922396298112305</v>
      </c>
      <c r="U52" s="19"/>
      <c r="V52" s="114">
        <f aca="true" t="shared" si="139" ref="V52:AE52">V105*100/V103</f>
        <v>48.98320070733864</v>
      </c>
      <c r="W52" s="22">
        <f t="shared" si="139"/>
        <v>52.38922675933971</v>
      </c>
      <c r="X52" s="22">
        <f t="shared" si="139"/>
        <v>52.7027027027027</v>
      </c>
      <c r="Y52" s="22">
        <f t="shared" si="139"/>
        <v>58.575445173383315</v>
      </c>
      <c r="Z52" s="22">
        <f t="shared" si="139"/>
        <v>55.32746823069404</v>
      </c>
      <c r="AA52" s="22">
        <f t="shared" si="139"/>
        <v>54.64581416743331</v>
      </c>
      <c r="AB52" s="22">
        <f t="shared" si="139"/>
        <v>55.87155963302752</v>
      </c>
      <c r="AC52" s="22">
        <f t="shared" si="139"/>
        <v>53.17460317460318</v>
      </c>
      <c r="AD52" s="22">
        <f>AD105*100/AD103</f>
        <v>55.077767612076855</v>
      </c>
      <c r="AE52" s="125">
        <f t="shared" si="139"/>
        <v>51.73469387755102</v>
      </c>
      <c r="AF52" s="22">
        <f aca="true" t="shared" si="140" ref="AF52:AK52">AF105*100/AF103</f>
        <v>56.00335852225021</v>
      </c>
      <c r="AG52" s="22">
        <f t="shared" si="140"/>
        <v>56.077116512992454</v>
      </c>
      <c r="AH52" s="22">
        <f t="shared" si="140"/>
        <v>52.66544117647059</v>
      </c>
      <c r="AI52" s="22">
        <f t="shared" si="140"/>
        <v>51.81741335587489</v>
      </c>
      <c r="AJ52" s="22">
        <f t="shared" si="140"/>
        <v>53.315649867374006</v>
      </c>
      <c r="AK52" s="22">
        <f t="shared" si="140"/>
        <v>57.11402623612513</v>
      </c>
      <c r="AL52" s="17">
        <f t="shared" si="16"/>
        <v>48.98320070733864</v>
      </c>
      <c r="AM52" s="17">
        <f t="shared" si="17"/>
        <v>58.575445173383315</v>
      </c>
      <c r="AN52" s="17">
        <f t="shared" si="18"/>
        <v>54.092217981827346</v>
      </c>
      <c r="AO52" s="17">
        <f t="shared" si="19"/>
        <v>2.421280935895733</v>
      </c>
      <c r="AP52" s="19"/>
    </row>
    <row r="53" spans="1:42" s="8" customFormat="1" ht="15.75">
      <c r="A53" s="30" t="s">
        <v>47</v>
      </c>
      <c r="B53" s="14"/>
      <c r="C53" s="14"/>
      <c r="D53" s="22">
        <f aca="true" t="shared" si="141" ref="D53:K53">D106*100/D103</f>
        <v>19.679430097951915</v>
      </c>
      <c r="E53" s="22">
        <f t="shared" si="141"/>
        <v>19.13907284768212</v>
      </c>
      <c r="F53" s="22">
        <f t="shared" si="141"/>
        <v>21.75572519083969</v>
      </c>
      <c r="G53" s="22">
        <f t="shared" si="141"/>
        <v>17.321016166281755</v>
      </c>
      <c r="H53" s="22">
        <f t="shared" si="141"/>
        <v>19.33797909407666</v>
      </c>
      <c r="I53" s="22">
        <f t="shared" si="141"/>
        <v>20.681713496084754</v>
      </c>
      <c r="J53" s="125">
        <f t="shared" si="141"/>
        <v>19.207579672695953</v>
      </c>
      <c r="K53" s="22">
        <f t="shared" si="141"/>
        <v>19.656019656019655</v>
      </c>
      <c r="L53" s="22">
        <f>L106*100/L103</f>
        <v>20.769919427036704</v>
      </c>
      <c r="M53" s="22">
        <f>M106*100/M103</f>
        <v>21.968365553602812</v>
      </c>
      <c r="N53" s="22">
        <f>N106*100/N103</f>
        <v>20.783645655877343</v>
      </c>
      <c r="O53" s="22">
        <f>O106*100/O103</f>
        <v>19.199311235471374</v>
      </c>
      <c r="P53" s="22">
        <f>P106*100/P103</f>
        <v>16.540084388185655</v>
      </c>
      <c r="Q53" s="18">
        <f t="shared" si="27"/>
        <v>16.540084388185655</v>
      </c>
      <c r="R53" s="18">
        <f t="shared" si="28"/>
        <v>21.968365553602812</v>
      </c>
      <c r="S53" s="18">
        <f t="shared" si="29"/>
        <v>19.69537403706203</v>
      </c>
      <c r="T53" s="18">
        <f t="shared" si="30"/>
        <v>1.5609783416698908</v>
      </c>
      <c r="U53" s="19"/>
      <c r="V53" s="114">
        <f aca="true" t="shared" si="142" ref="V53:AE53">V106*100/V103</f>
        <v>17.241379310344826</v>
      </c>
      <c r="W53" s="22">
        <f t="shared" si="142"/>
        <v>18.940052128583844</v>
      </c>
      <c r="X53" s="22">
        <f t="shared" si="142"/>
        <v>18.1981981981982</v>
      </c>
      <c r="Y53" s="22">
        <f t="shared" si="142"/>
        <v>19.306466729147143</v>
      </c>
      <c r="Z53" s="22">
        <f t="shared" si="142"/>
        <v>18.279569892473116</v>
      </c>
      <c r="AA53" s="22">
        <f t="shared" si="142"/>
        <v>18.675252989880402</v>
      </c>
      <c r="AB53" s="22">
        <f t="shared" si="142"/>
        <v>19.08256880733945</v>
      </c>
      <c r="AC53" s="22">
        <f t="shared" si="142"/>
        <v>17.28395061728395</v>
      </c>
      <c r="AD53" s="22">
        <f>AD106*100/AD103</f>
        <v>18.755718206770354</v>
      </c>
      <c r="AE53" s="125">
        <f t="shared" si="142"/>
        <v>17.142857142857142</v>
      </c>
      <c r="AF53" s="22">
        <f aca="true" t="shared" si="143" ref="AF53:AK53">AF106*100/AF103</f>
        <v>15.029387069689337</v>
      </c>
      <c r="AG53" s="22">
        <f t="shared" si="143"/>
        <v>15.4233025984912</v>
      </c>
      <c r="AH53" s="22">
        <f t="shared" si="143"/>
        <v>19.852941176470587</v>
      </c>
      <c r="AI53" s="22">
        <f t="shared" si="143"/>
        <v>18.765849535080307</v>
      </c>
      <c r="AJ53" s="22">
        <f t="shared" si="143"/>
        <v>19.274977895667554</v>
      </c>
      <c r="AK53" s="22">
        <f t="shared" si="143"/>
        <v>18.869828456104944</v>
      </c>
      <c r="AL53" s="17">
        <f t="shared" si="16"/>
        <v>15.029387069689337</v>
      </c>
      <c r="AM53" s="17">
        <f t="shared" si="17"/>
        <v>19.852941176470587</v>
      </c>
      <c r="AN53" s="17">
        <f t="shared" si="18"/>
        <v>18.132643797148898</v>
      </c>
      <c r="AO53" s="17">
        <f t="shared" si="19"/>
        <v>1.373910241814566</v>
      </c>
      <c r="AP53" s="19"/>
    </row>
    <row r="54" spans="1:42" s="8" customFormat="1" ht="15.75">
      <c r="A54" s="30" t="s">
        <v>48</v>
      </c>
      <c r="B54" s="14"/>
      <c r="C54" s="14"/>
      <c r="D54" s="22">
        <f aca="true" t="shared" si="144" ref="D54:K54">D106*100/D104</f>
        <v>29.388297872340427</v>
      </c>
      <c r="E54" s="22">
        <f t="shared" si="144"/>
        <v>27.735124760076776</v>
      </c>
      <c r="F54" s="22">
        <f t="shared" si="144"/>
        <v>32.20338983050847</v>
      </c>
      <c r="G54" s="22">
        <f t="shared" si="144"/>
        <v>27.675276752767527</v>
      </c>
      <c r="H54" s="22">
        <f t="shared" si="144"/>
        <v>28.75647668393783</v>
      </c>
      <c r="I54" s="22">
        <f t="shared" si="144"/>
        <v>29.933333333333334</v>
      </c>
      <c r="J54" s="125">
        <f t="shared" si="144"/>
        <v>28.516624040920714</v>
      </c>
      <c r="K54" s="22">
        <f t="shared" si="144"/>
        <v>29.232643118148598</v>
      </c>
      <c r="L54" s="22">
        <f>L106*100/L104</f>
        <v>31.999999999999996</v>
      </c>
      <c r="M54" s="22">
        <f>M106*100/M104</f>
        <v>32.425421530479895</v>
      </c>
      <c r="N54" s="22">
        <f>N106*100/N104</f>
        <v>29.611650485436893</v>
      </c>
      <c r="O54" s="22">
        <f>O106*100/O104</f>
        <v>28.26362484157161</v>
      </c>
      <c r="P54" s="22">
        <f>P106*100/P104</f>
        <v>24.28748451053284</v>
      </c>
      <c r="Q54" s="18">
        <f t="shared" si="27"/>
        <v>24.28748451053284</v>
      </c>
      <c r="R54" s="18">
        <f t="shared" si="28"/>
        <v>32.425421530479895</v>
      </c>
      <c r="S54" s="18">
        <f t="shared" si="29"/>
        <v>29.23302675077345</v>
      </c>
      <c r="T54" s="18">
        <f t="shared" si="30"/>
        <v>2.2010836928990463</v>
      </c>
      <c r="U54" s="19"/>
      <c r="V54" s="114">
        <f aca="true" t="shared" si="145" ref="V54:AE54">V106*100/V104</f>
        <v>27.349228611500703</v>
      </c>
      <c r="W54" s="22">
        <f t="shared" si="145"/>
        <v>28.646517739816034</v>
      </c>
      <c r="X54" s="22">
        <f t="shared" si="145"/>
        <v>27.785419532324624</v>
      </c>
      <c r="Y54" s="22">
        <f t="shared" si="145"/>
        <v>29.014084507042256</v>
      </c>
      <c r="Z54" s="22">
        <f t="shared" si="145"/>
        <v>29.173166926677066</v>
      </c>
      <c r="AA54" s="22">
        <f t="shared" si="145"/>
        <v>28.631875881523268</v>
      </c>
      <c r="AB54" s="22">
        <f t="shared" si="145"/>
        <v>28.610729023383772</v>
      </c>
      <c r="AC54" s="22">
        <f t="shared" si="145"/>
        <v>26.133333333333333</v>
      </c>
      <c r="AD54" s="22">
        <f>AD106*100/AD104</f>
        <v>28.55153203342618</v>
      </c>
      <c r="AE54" s="125">
        <f t="shared" si="145"/>
        <v>29.422066549912433</v>
      </c>
      <c r="AF54" s="22">
        <f aca="true" t="shared" si="146" ref="AF54:AK54">AF106*100/AF104</f>
        <v>23.74005305039788</v>
      </c>
      <c r="AG54" s="22">
        <f t="shared" si="146"/>
        <v>24.11533420707733</v>
      </c>
      <c r="AH54" s="22">
        <f t="shared" si="146"/>
        <v>30.59490084985836</v>
      </c>
      <c r="AI54" s="22">
        <f t="shared" si="146"/>
        <v>30.24523160762943</v>
      </c>
      <c r="AJ54" s="22">
        <f t="shared" si="146"/>
        <v>28.950863213811424</v>
      </c>
      <c r="AK54" s="22">
        <f t="shared" si="146"/>
        <v>30.85808580858086</v>
      </c>
      <c r="AL54" s="17">
        <f t="shared" si="16"/>
        <v>23.74005305039788</v>
      </c>
      <c r="AM54" s="17">
        <f t="shared" si="17"/>
        <v>30.85808580858086</v>
      </c>
      <c r="AN54" s="17">
        <f t="shared" si="18"/>
        <v>28.238901429768436</v>
      </c>
      <c r="AO54" s="17">
        <f t="shared" si="19"/>
        <v>2.050160132601452</v>
      </c>
      <c r="AP54" s="19"/>
    </row>
    <row r="55" spans="1:42" s="8" customFormat="1" ht="15.75">
      <c r="A55" s="21" t="s">
        <v>99</v>
      </c>
      <c r="B55" s="14"/>
      <c r="C55" s="14"/>
      <c r="D55" s="22">
        <f aca="true" t="shared" si="147" ref="D55:K55">D99*100/D98</f>
        <v>62.58309591642925</v>
      </c>
      <c r="E55" s="22">
        <f t="shared" si="147"/>
        <v>63.24200913242009</v>
      </c>
      <c r="F55" s="22">
        <f t="shared" si="147"/>
        <v>63.52067868504772</v>
      </c>
      <c r="G55" s="22">
        <f t="shared" si="147"/>
        <v>67.40220661985957</v>
      </c>
      <c r="H55" s="22">
        <f t="shared" si="147"/>
        <v>61.50870406189555</v>
      </c>
      <c r="I55" s="22">
        <f t="shared" si="147"/>
        <v>64.02805611222445</v>
      </c>
      <c r="J55" s="125">
        <f t="shared" si="147"/>
        <v>62.926829268292686</v>
      </c>
      <c r="K55" s="22">
        <f t="shared" si="147"/>
        <v>68.76208897485493</v>
      </c>
      <c r="L55" s="22">
        <f>L99*100/L98</f>
        <v>68.72964169381108</v>
      </c>
      <c r="M55" s="22">
        <f>M99*100/M98</f>
        <v>64.746772591857</v>
      </c>
      <c r="N55" s="22">
        <f>N99*100/N98</f>
        <v>67.06586826347306</v>
      </c>
      <c r="O55" s="22">
        <f>O99*100/O98</f>
        <v>64.5895153313551</v>
      </c>
      <c r="P55" s="22">
        <f>P99*100/P98</f>
        <v>64.5320197044335</v>
      </c>
      <c r="Q55" s="18">
        <f t="shared" si="27"/>
        <v>61.50870406189555</v>
      </c>
      <c r="R55" s="18">
        <f t="shared" si="28"/>
        <v>68.76208897485493</v>
      </c>
      <c r="S55" s="18">
        <f t="shared" si="29"/>
        <v>64.8951912581503</v>
      </c>
      <c r="T55" s="18">
        <f t="shared" si="30"/>
        <v>2.362254940886389</v>
      </c>
      <c r="U55" s="19"/>
      <c r="V55" s="114">
        <f aca="true" t="shared" si="148" ref="V55:AE55">V99*100/V98</f>
        <v>68.95027624309392</v>
      </c>
      <c r="W55" s="22">
        <f t="shared" si="148"/>
        <v>69.28104575163398</v>
      </c>
      <c r="X55" s="22">
        <f t="shared" si="148"/>
        <v>69.51501154734412</v>
      </c>
      <c r="Y55" s="22">
        <f t="shared" si="148"/>
        <v>60.46770601336303</v>
      </c>
      <c r="Z55" s="22">
        <f t="shared" si="148"/>
        <v>61.460957178841305</v>
      </c>
      <c r="AA55" s="22">
        <f t="shared" si="148"/>
        <v>65.24741081703107</v>
      </c>
      <c r="AB55" s="22">
        <f t="shared" si="148"/>
        <v>64.91620111731844</v>
      </c>
      <c r="AC55" s="22">
        <f t="shared" si="148"/>
        <v>72.23529411764706</v>
      </c>
      <c r="AD55" s="22">
        <f>AD99*100/AD98</f>
        <v>65.07936507936508</v>
      </c>
      <c r="AE55" s="125">
        <f t="shared" si="148"/>
        <v>62.66280752532561</v>
      </c>
      <c r="AF55" s="22">
        <f aca="true" t="shared" si="149" ref="AF55:AK55">AF99*100/AF98</f>
        <v>59.66562173458725</v>
      </c>
      <c r="AG55" s="22">
        <f t="shared" si="149"/>
        <v>63.119072708113805</v>
      </c>
      <c r="AH55" s="22">
        <f t="shared" si="149"/>
        <v>63.36116910229645</v>
      </c>
      <c r="AI55" s="22">
        <f t="shared" si="149"/>
        <v>58.01838610827375</v>
      </c>
      <c r="AJ55" s="22">
        <f t="shared" si="149"/>
        <v>58.82352941176471</v>
      </c>
      <c r="AK55" s="22">
        <f t="shared" si="149"/>
        <v>69.6969696969697</v>
      </c>
      <c r="AL55" s="17">
        <f t="shared" si="16"/>
        <v>58.01838610827375</v>
      </c>
      <c r="AM55" s="17">
        <f t="shared" si="17"/>
        <v>72.23529411764706</v>
      </c>
      <c r="AN55" s="17">
        <f t="shared" si="18"/>
        <v>64.53130150956058</v>
      </c>
      <c r="AO55" s="17">
        <f t="shared" si="19"/>
        <v>4.361865037989996</v>
      </c>
      <c r="AP55" s="19"/>
    </row>
    <row r="56" spans="1:42" s="8" customFormat="1" ht="15.75">
      <c r="A56" s="21" t="s">
        <v>100</v>
      </c>
      <c r="B56" s="14"/>
      <c r="C56" s="14"/>
      <c r="D56" s="22">
        <f aca="true" t="shared" si="150" ref="D56:K56">D124*100/D91</f>
        <v>13.136314405075044</v>
      </c>
      <c r="E56" s="22">
        <f t="shared" si="150"/>
        <v>13.227877120586887</v>
      </c>
      <c r="F56" s="22">
        <f t="shared" si="150"/>
        <v>13.06182054194386</v>
      </c>
      <c r="G56" s="22">
        <f t="shared" si="150"/>
        <v>12.138348237769595</v>
      </c>
      <c r="H56" s="22">
        <f t="shared" si="150"/>
        <v>12.527408273644205</v>
      </c>
      <c r="I56" s="22">
        <f t="shared" si="150"/>
        <v>13.099952479011565</v>
      </c>
      <c r="J56" s="125">
        <f t="shared" si="150"/>
        <v>12.241416080187673</v>
      </c>
      <c r="K56" s="22">
        <f t="shared" si="150"/>
        <v>13.460697097856206</v>
      </c>
      <c r="L56" s="22">
        <f>L124*100/L91</f>
        <v>12.774056029232641</v>
      </c>
      <c r="M56" s="22">
        <f>M124*100/M91</f>
        <v>12.054833239118143</v>
      </c>
      <c r="N56" s="22">
        <f>N124*100/N91</f>
        <v>12.001627339300246</v>
      </c>
      <c r="O56" s="22">
        <f>O124*100/O91</f>
        <v>11.915686836822482</v>
      </c>
      <c r="P56" s="22">
        <f>P124*100/P91</f>
        <v>12.542635658914728</v>
      </c>
      <c r="Q56" s="18">
        <f>MIN(D56:P56)</f>
        <v>11.915686836822482</v>
      </c>
      <c r="R56" s="18">
        <f t="shared" si="28"/>
        <v>13.460697097856206</v>
      </c>
      <c r="S56" s="18">
        <f t="shared" si="29"/>
        <v>12.629436410727946</v>
      </c>
      <c r="T56" s="18">
        <f t="shared" si="30"/>
        <v>0.5306230714041965</v>
      </c>
      <c r="U56" s="19"/>
      <c r="V56" s="114">
        <f aca="true" t="shared" si="151" ref="V56:AE56">V124*100/V91</f>
        <v>13.10375670840787</v>
      </c>
      <c r="W56" s="22">
        <f t="shared" si="151"/>
        <v>14.064914992272024</v>
      </c>
      <c r="X56" s="22">
        <f t="shared" si="151"/>
        <v>13.048128342245986</v>
      </c>
      <c r="Y56" s="22">
        <f t="shared" si="151"/>
        <v>13.60251530696674</v>
      </c>
      <c r="Z56" s="22">
        <f t="shared" si="151"/>
        <v>13.734764416954702</v>
      </c>
      <c r="AA56" s="22">
        <f t="shared" si="151"/>
        <v>13.602117694970474</v>
      </c>
      <c r="AB56" s="22">
        <f t="shared" si="151"/>
        <v>13.577148320784033</v>
      </c>
      <c r="AC56" s="64">
        <f t="shared" si="151"/>
        <v>13.569837734648424</v>
      </c>
      <c r="AD56" s="22">
        <f>AD124*100/AD91</f>
        <v>12.07957635608988</v>
      </c>
      <c r="AE56" s="125">
        <f t="shared" si="151"/>
        <v>13.916380529186023</v>
      </c>
      <c r="AF56" s="22">
        <f aca="true" t="shared" si="152" ref="AF56:AK56">AF124*100/AF91</f>
        <v>13.384570765661254</v>
      </c>
      <c r="AG56" s="22">
        <f t="shared" si="152"/>
        <v>12.797744890768145</v>
      </c>
      <c r="AH56" s="22">
        <f t="shared" si="152"/>
        <v>13.692377909630306</v>
      </c>
      <c r="AI56" s="22">
        <f t="shared" si="152"/>
        <v>13.046768578780082</v>
      </c>
      <c r="AJ56" s="22">
        <f t="shared" si="152"/>
        <v>13.26546351997532</v>
      </c>
      <c r="AK56" s="22">
        <f t="shared" si="152"/>
        <v>13.065881486934117</v>
      </c>
      <c r="AL56" s="17">
        <f>MIN(V56:AK56)</f>
        <v>12.07957635608988</v>
      </c>
      <c r="AM56" s="17">
        <f t="shared" si="17"/>
        <v>14.064914992272024</v>
      </c>
      <c r="AN56" s="17">
        <f t="shared" si="18"/>
        <v>13.346996722142212</v>
      </c>
      <c r="AO56" s="17">
        <f t="shared" si="19"/>
        <v>0.488262429571811</v>
      </c>
      <c r="AP56" s="19"/>
    </row>
    <row r="57" spans="1:42" s="8" customFormat="1" ht="15.75">
      <c r="A57" s="1" t="s">
        <v>49</v>
      </c>
      <c r="B57" s="14"/>
      <c r="C57" s="14"/>
      <c r="D57" s="22"/>
      <c r="E57" s="31"/>
      <c r="F57" s="31"/>
      <c r="G57" s="31"/>
      <c r="H57" s="31"/>
      <c r="I57" s="31"/>
      <c r="J57" s="126"/>
      <c r="K57" s="31"/>
      <c r="L57" s="31"/>
      <c r="M57" s="31"/>
      <c r="N57" s="31"/>
      <c r="O57" s="31"/>
      <c r="P57" s="31"/>
      <c r="Q57" s="17"/>
      <c r="R57" s="17"/>
      <c r="S57" s="17"/>
      <c r="T57" s="17"/>
      <c r="U57" s="19"/>
      <c r="V57" s="114"/>
      <c r="W57" s="31"/>
      <c r="X57" s="31"/>
      <c r="Y57" s="31"/>
      <c r="Z57" s="31"/>
      <c r="AA57" s="31"/>
      <c r="AB57" s="31"/>
      <c r="AC57" s="13"/>
      <c r="AD57" s="31"/>
      <c r="AE57" s="126"/>
      <c r="AF57" s="31"/>
      <c r="AG57" s="31"/>
      <c r="AH57" s="31"/>
      <c r="AI57" s="31"/>
      <c r="AJ57" s="31"/>
      <c r="AK57" s="31"/>
      <c r="AL57" s="17"/>
      <c r="AM57" s="17"/>
      <c r="AN57" s="17"/>
      <c r="AO57" s="17"/>
      <c r="AP57" s="19"/>
    </row>
    <row r="58" spans="1:42" s="8" customFormat="1" ht="15.75">
      <c r="A58" s="21" t="s">
        <v>50</v>
      </c>
      <c r="B58" s="14"/>
      <c r="C58" s="14"/>
      <c r="D58" s="13">
        <f>D100/D93</f>
        <v>1.6073446327683616</v>
      </c>
      <c r="E58" s="13">
        <f aca="true" t="shared" si="153" ref="E58:K58">E99/E93</f>
        <v>1.6553784860557772</v>
      </c>
      <c r="F58" s="13">
        <f t="shared" si="153"/>
        <v>1.7774480712166172</v>
      </c>
      <c r="G58" s="13">
        <f t="shared" si="153"/>
        <v>1.6153846153846152</v>
      </c>
      <c r="H58" s="13">
        <f t="shared" si="153"/>
        <v>1.6978109983982916</v>
      </c>
      <c r="I58" s="13">
        <f t="shared" si="153"/>
        <v>1.7017310252996005</v>
      </c>
      <c r="J58" s="127">
        <f t="shared" si="153"/>
        <v>1.6753246753246753</v>
      </c>
      <c r="K58" s="13">
        <f t="shared" si="153"/>
        <v>1.6768867924528301</v>
      </c>
      <c r="L58" s="13">
        <f>L99/L93</f>
        <v>1.7016129032258063</v>
      </c>
      <c r="M58" s="13">
        <f>M99/M93</f>
        <v>1.6423173803526447</v>
      </c>
      <c r="N58" s="13">
        <f>N99/N93</f>
        <v>1.6271186440677965</v>
      </c>
      <c r="O58" s="13">
        <f>O99/O93</f>
        <v>1.648989898989899</v>
      </c>
      <c r="P58" s="13">
        <f>P99/P93</f>
        <v>1.7896174863387977</v>
      </c>
      <c r="Q58" s="18">
        <f aca="true" t="shared" si="154" ref="Q58:Q65">MIN(D58:P58)</f>
        <v>1.6073446327683616</v>
      </c>
      <c r="R58" s="18">
        <f aca="true" t="shared" si="155" ref="R58:R65">MAX(D58:P58)</f>
        <v>1.7896174863387977</v>
      </c>
      <c r="S58" s="18">
        <f aca="true" t="shared" si="156" ref="S58:S65">AVERAGE(D58:P58)</f>
        <v>1.6782281238365933</v>
      </c>
      <c r="T58" s="18">
        <f aca="true" t="shared" si="157" ref="T58:T65">STDEV(D58:P58)</f>
        <v>0.05627140814801592</v>
      </c>
      <c r="U58" s="19"/>
      <c r="V58" s="115">
        <f aca="true" t="shared" si="158" ref="V58:AE58">V99/V93</f>
        <v>1.7049180327868851</v>
      </c>
      <c r="W58" s="13">
        <f t="shared" si="158"/>
        <v>1.718918918918919</v>
      </c>
      <c r="X58" s="13">
        <f t="shared" si="158"/>
        <v>1.5968169761273208</v>
      </c>
      <c r="Y58" s="13">
        <f t="shared" si="158"/>
        <v>1.5125348189415042</v>
      </c>
      <c r="Z58" s="13">
        <f t="shared" si="158"/>
        <v>1.4480712166172105</v>
      </c>
      <c r="AA58" s="13">
        <f t="shared" si="158"/>
        <v>1.575</v>
      </c>
      <c r="AB58" s="13">
        <f t="shared" si="158"/>
        <v>1.6138888888888887</v>
      </c>
      <c r="AC58" s="13">
        <f t="shared" si="158"/>
        <v>1.779710144927536</v>
      </c>
      <c r="AD58" s="13">
        <f>AD99/AD93</f>
        <v>1.5812672176308542</v>
      </c>
      <c r="AE58" s="127">
        <f t="shared" si="158"/>
        <v>1.3789808917197452</v>
      </c>
      <c r="AF58" s="13">
        <f aca="true" t="shared" si="159" ref="AF58:AK58">AF99/AF93</f>
        <v>1.4455696202531645</v>
      </c>
      <c r="AG58" s="13">
        <f t="shared" si="159"/>
        <v>1.5203045685279188</v>
      </c>
      <c r="AH58" s="13">
        <f t="shared" si="159"/>
        <v>1.6449864498644988</v>
      </c>
      <c r="AI58" s="13">
        <f t="shared" si="159"/>
        <v>1.5519125683060109</v>
      </c>
      <c r="AJ58" s="13">
        <f t="shared" si="159"/>
        <v>1.5606936416184973</v>
      </c>
      <c r="AK58" s="13">
        <f t="shared" si="159"/>
        <v>1.4861538461538462</v>
      </c>
      <c r="AL58" s="17">
        <f aca="true" t="shared" si="160" ref="AL58:AL65">MIN(V58:AK58)</f>
        <v>1.3789808917197452</v>
      </c>
      <c r="AM58" s="17">
        <f aca="true" t="shared" si="161" ref="AM58:AM65">MAX(V58:AK58)</f>
        <v>1.779710144927536</v>
      </c>
      <c r="AN58" s="17">
        <f aca="true" t="shared" si="162" ref="AN58:AN65">AVERAGE(V58:AK58)</f>
        <v>1.569982987580175</v>
      </c>
      <c r="AO58" s="17">
        <f aca="true" t="shared" si="163" ref="AO58:AO65">STDEV(V58:AK58)</f>
        <v>0.10734121115079259</v>
      </c>
      <c r="AP58" s="19"/>
    </row>
    <row r="59" spans="1:42" s="8" customFormat="1" ht="15.75">
      <c r="A59" s="21" t="s">
        <v>51</v>
      </c>
      <c r="B59" s="14"/>
      <c r="C59" s="14"/>
      <c r="D59" s="13">
        <f aca="true" t="shared" si="164" ref="D59:K59">D92/D93</f>
        <v>1.6073446327683616</v>
      </c>
      <c r="E59" s="13">
        <f t="shared" si="164"/>
        <v>1.5816733067729085</v>
      </c>
      <c r="F59" s="13">
        <f t="shared" si="164"/>
        <v>1.5163204747774481</v>
      </c>
      <c r="G59" s="13">
        <f t="shared" si="164"/>
        <v>1.5192307692307692</v>
      </c>
      <c r="H59" s="13">
        <f t="shared" si="164"/>
        <v>1.5750133475707424</v>
      </c>
      <c r="I59" s="13">
        <f t="shared" si="164"/>
        <v>1.4380825565912119</v>
      </c>
      <c r="J59" s="127">
        <f t="shared" si="164"/>
        <v>1.5584415584415585</v>
      </c>
      <c r="K59" s="13">
        <f t="shared" si="164"/>
        <v>1.3844339622641508</v>
      </c>
      <c r="L59" s="13">
        <f>L92/L93</f>
        <v>1.478494623655914</v>
      </c>
      <c r="M59" s="13">
        <f>M92/M93</f>
        <v>1.3476070528967252</v>
      </c>
      <c r="N59" s="13">
        <f>N92/N93</f>
        <v>1.430992736077482</v>
      </c>
      <c r="O59" s="13">
        <f>O92/O93</f>
        <v>1.3434343434343434</v>
      </c>
      <c r="P59" s="13">
        <f>P92/P93</f>
        <v>1.448087431693989</v>
      </c>
      <c r="Q59" s="18">
        <f t="shared" si="154"/>
        <v>1.3434343434343434</v>
      </c>
      <c r="R59" s="18">
        <f t="shared" si="155"/>
        <v>1.6073446327683616</v>
      </c>
      <c r="S59" s="18">
        <f t="shared" si="156"/>
        <v>1.4791659073981231</v>
      </c>
      <c r="T59" s="18">
        <f t="shared" si="157"/>
        <v>0.08901044776511027</v>
      </c>
      <c r="U59" s="19"/>
      <c r="V59" s="115">
        <f aca="true" t="shared" si="165" ref="V59:AE59">V92/V93</f>
        <v>1.4207650273224044</v>
      </c>
      <c r="W59" s="13">
        <f t="shared" si="165"/>
        <v>1.481081081081081</v>
      </c>
      <c r="X59" s="13">
        <f t="shared" si="165"/>
        <v>1.557029177718833</v>
      </c>
      <c r="Y59" s="13">
        <f t="shared" si="165"/>
        <v>1.3983286908077994</v>
      </c>
      <c r="Z59" s="13">
        <f t="shared" si="165"/>
        <v>1.3620178041543025</v>
      </c>
      <c r="AA59" s="13">
        <f t="shared" si="165"/>
        <v>1.4555555555555555</v>
      </c>
      <c r="AB59" s="13">
        <f t="shared" si="165"/>
        <v>1.4833333333333332</v>
      </c>
      <c r="AC59" s="13">
        <f t="shared" si="165"/>
        <v>1.56231884057971</v>
      </c>
      <c r="AD59" s="13">
        <f>AD92/AD93</f>
        <v>1.4573002754820936</v>
      </c>
      <c r="AE59" s="127">
        <f t="shared" si="165"/>
        <v>1.3248407643312101</v>
      </c>
      <c r="AF59" s="13">
        <f aca="true" t="shared" si="166" ref="AF59:AK59">AF92/AF93</f>
        <v>1.4126582278481012</v>
      </c>
      <c r="AG59" s="13">
        <f t="shared" si="166"/>
        <v>1.4111675126903553</v>
      </c>
      <c r="AH59" s="13">
        <f t="shared" si="166"/>
        <v>1.5257452574525745</v>
      </c>
      <c r="AI59" s="13">
        <f t="shared" si="166"/>
        <v>1.5081967213114753</v>
      </c>
      <c r="AJ59" s="13">
        <f t="shared" si="166"/>
        <v>1.4884393063583816</v>
      </c>
      <c r="AK59" s="13">
        <f t="shared" si="166"/>
        <v>1.436923076923077</v>
      </c>
      <c r="AL59" s="17">
        <f t="shared" si="160"/>
        <v>1.3248407643312101</v>
      </c>
      <c r="AM59" s="17">
        <f t="shared" si="161"/>
        <v>1.56231884057971</v>
      </c>
      <c r="AN59" s="17">
        <f t="shared" si="162"/>
        <v>1.4553562908093927</v>
      </c>
      <c r="AO59" s="17">
        <f t="shared" si="163"/>
        <v>0.06652242711104485</v>
      </c>
      <c r="AP59" s="19"/>
    </row>
    <row r="60" spans="1:42" s="8" customFormat="1" ht="15.75">
      <c r="A60" s="21" t="s">
        <v>52</v>
      </c>
      <c r="B60" s="14"/>
      <c r="C60" s="14"/>
      <c r="D60" s="13">
        <f aca="true" t="shared" si="167" ref="D60:K60">D96/D93</f>
        <v>3.2288135593220337</v>
      </c>
      <c r="E60" s="13">
        <f t="shared" si="167"/>
        <v>3.1055776892430282</v>
      </c>
      <c r="F60" s="13">
        <f t="shared" si="167"/>
        <v>3.2255192878338277</v>
      </c>
      <c r="G60" s="13">
        <f t="shared" si="167"/>
        <v>3.15625</v>
      </c>
      <c r="H60" s="13">
        <f t="shared" si="167"/>
        <v>3.200747463961559</v>
      </c>
      <c r="I60" s="13">
        <f t="shared" si="167"/>
        <v>2.969374167776298</v>
      </c>
      <c r="J60" s="127">
        <f t="shared" si="167"/>
        <v>3.18961038961039</v>
      </c>
      <c r="K60" s="13">
        <f t="shared" si="167"/>
        <v>2.830188679245283</v>
      </c>
      <c r="L60" s="13">
        <f>L96/L93</f>
        <v>3.0107526881720426</v>
      </c>
      <c r="M60" s="13">
        <f>M96/M93</f>
        <v>2.7279596977329974</v>
      </c>
      <c r="N60" s="13">
        <f>N96/N93</f>
        <v>2.8692493946731235</v>
      </c>
      <c r="O60" s="13">
        <f>O96/O93</f>
        <v>2.819444444444444</v>
      </c>
      <c r="P60" s="13">
        <f>P96/P93</f>
        <v>3.14207650273224</v>
      </c>
      <c r="Q60" s="18">
        <f t="shared" si="154"/>
        <v>2.7279596977329974</v>
      </c>
      <c r="R60" s="18">
        <f t="shared" si="155"/>
        <v>3.2288135593220337</v>
      </c>
      <c r="S60" s="18">
        <f t="shared" si="156"/>
        <v>3.0365818434420975</v>
      </c>
      <c r="T60" s="18">
        <f t="shared" si="157"/>
        <v>0.1759277970719222</v>
      </c>
      <c r="U60" s="19"/>
      <c r="V60" s="115">
        <f aca="true" t="shared" si="168" ref="V60:AE60">V96/V93</f>
        <v>3.262295081967213</v>
      </c>
      <c r="W60" s="13">
        <f t="shared" si="168"/>
        <v>3.227027027027027</v>
      </c>
      <c r="X60" s="13">
        <f t="shared" si="168"/>
        <v>3.0053050397877983</v>
      </c>
      <c r="Y60" s="13">
        <f t="shared" si="168"/>
        <v>3.139275766016713</v>
      </c>
      <c r="Z60" s="13">
        <f t="shared" si="168"/>
        <v>2.955489614243324</v>
      </c>
      <c r="AA60" s="13">
        <f t="shared" si="168"/>
        <v>3.0888888888888886</v>
      </c>
      <c r="AB60" s="13">
        <f t="shared" si="168"/>
        <v>3.172222222222222</v>
      </c>
      <c r="AC60" s="13">
        <f t="shared" si="168"/>
        <v>3.281159420289855</v>
      </c>
      <c r="AD60" s="13">
        <f>AD96/AD93</f>
        <v>3.1101928374655645</v>
      </c>
      <c r="AE60" s="127">
        <f t="shared" si="168"/>
        <v>2.7579617834394905</v>
      </c>
      <c r="AF60" s="13">
        <f aca="true" t="shared" si="169" ref="AF60:AK60">AF96/AF93</f>
        <v>2.8810126582278484</v>
      </c>
      <c r="AG60" s="13">
        <f t="shared" si="169"/>
        <v>2.8730964467005076</v>
      </c>
      <c r="AH60" s="13">
        <f t="shared" si="169"/>
        <v>3.2249322493224932</v>
      </c>
      <c r="AI60" s="13">
        <f t="shared" si="169"/>
        <v>3.2896174863387975</v>
      </c>
      <c r="AJ60" s="13">
        <f t="shared" si="169"/>
        <v>3.1734104046242777</v>
      </c>
      <c r="AK60" s="13">
        <f t="shared" si="169"/>
        <v>2.707692307692308</v>
      </c>
      <c r="AL60" s="17">
        <f t="shared" si="160"/>
        <v>2.707692307692308</v>
      </c>
      <c r="AM60" s="17">
        <f t="shared" si="161"/>
        <v>3.2896174863387975</v>
      </c>
      <c r="AN60" s="17">
        <f t="shared" si="162"/>
        <v>3.0718487021408953</v>
      </c>
      <c r="AO60" s="17">
        <f t="shared" si="163"/>
        <v>0.18739242773291512</v>
      </c>
      <c r="AP60" s="19"/>
    </row>
    <row r="61" spans="1:42" s="8" customFormat="1" ht="15.75">
      <c r="A61" s="21" t="s">
        <v>53</v>
      </c>
      <c r="B61" s="14"/>
      <c r="C61" s="14"/>
      <c r="D61" s="13">
        <f aca="true" t="shared" si="170" ref="D61:K61">D95/D108</f>
        <v>2.3260572987721693</v>
      </c>
      <c r="E61" s="13">
        <f t="shared" si="170"/>
        <v>2.7613219094247246</v>
      </c>
      <c r="F61" s="13">
        <f t="shared" si="170"/>
        <v>2.5581761006289305</v>
      </c>
      <c r="G61" s="13">
        <f t="shared" si="170"/>
        <v>2.75</v>
      </c>
      <c r="H61" s="13">
        <f t="shared" si="170"/>
        <v>2.464730290456431</v>
      </c>
      <c r="I61" s="13">
        <f t="shared" si="170"/>
        <v>2.4338933528122717</v>
      </c>
      <c r="J61" s="127">
        <f t="shared" si="170"/>
        <v>2.534818941504178</v>
      </c>
      <c r="K61" s="13">
        <f t="shared" si="170"/>
        <v>2.465811965811966</v>
      </c>
      <c r="L61" s="13">
        <f>L95/L108</f>
        <v>2.4269340974212037</v>
      </c>
      <c r="M61" s="13">
        <f>M95/M108</f>
        <v>2.575182481751825</v>
      </c>
      <c r="N61" s="13">
        <f>N95/N108</f>
        <v>2.3516624040920715</v>
      </c>
      <c r="O61" s="13">
        <f>O95/O108</f>
        <v>2.63855421686747</v>
      </c>
      <c r="P61" s="13">
        <f>P95/P108</f>
        <v>2.7076205287713844</v>
      </c>
      <c r="Q61" s="18">
        <f t="shared" si="154"/>
        <v>2.3260572987721693</v>
      </c>
      <c r="R61" s="18">
        <f t="shared" si="155"/>
        <v>2.7613219094247246</v>
      </c>
      <c r="S61" s="18">
        <f t="shared" si="156"/>
        <v>2.538058737562663</v>
      </c>
      <c r="T61" s="18">
        <f t="shared" si="157"/>
        <v>0.1440177753440556</v>
      </c>
      <c r="U61" s="19"/>
      <c r="V61" s="115">
        <f aca="true" t="shared" si="171" ref="V61:AE61">V95/V108</f>
        <v>2.3815602836879433</v>
      </c>
      <c r="W61" s="13">
        <f t="shared" si="171"/>
        <v>2.2565157750342935</v>
      </c>
      <c r="X61" s="13">
        <f t="shared" si="171"/>
        <v>2.53698224852071</v>
      </c>
      <c r="Y61" s="13">
        <f t="shared" si="171"/>
        <v>2.2412831241283127</v>
      </c>
      <c r="Z61" s="13">
        <f t="shared" si="171"/>
        <v>2.3814935064935066</v>
      </c>
      <c r="AA61" s="13">
        <f t="shared" si="171"/>
        <v>2.3801775147928996</v>
      </c>
      <c r="AB61" s="13">
        <f t="shared" si="171"/>
        <v>2.341880341880342</v>
      </c>
      <c r="AC61" s="13">
        <f t="shared" si="171"/>
        <v>2.2777777777777777</v>
      </c>
      <c r="AD61" s="13">
        <f>AD95/AD108</f>
        <v>2.356521739130435</v>
      </c>
      <c r="AE61" s="127">
        <f t="shared" si="171"/>
        <v>2.352836879432624</v>
      </c>
      <c r="AF61" s="13">
        <f aca="true" t="shared" si="172" ref="AF61:AK61">AF95/AF108</f>
        <v>2.3701731025299604</v>
      </c>
      <c r="AG61" s="13">
        <f t="shared" si="172"/>
        <v>2.586987270155587</v>
      </c>
      <c r="AH61" s="13">
        <f t="shared" si="172"/>
        <v>2.2513966480446927</v>
      </c>
      <c r="AI61" s="13">
        <f t="shared" si="172"/>
        <v>2.560500695410292</v>
      </c>
      <c r="AJ61" s="13">
        <f t="shared" si="172"/>
        <v>2.2908093278463646</v>
      </c>
      <c r="AK61" s="13">
        <f t="shared" si="172"/>
        <v>2.449122807017544</v>
      </c>
      <c r="AL61" s="17">
        <f t="shared" si="160"/>
        <v>2.2412831241283127</v>
      </c>
      <c r="AM61" s="17">
        <f t="shared" si="161"/>
        <v>2.586987270155587</v>
      </c>
      <c r="AN61" s="17">
        <f t="shared" si="162"/>
        <v>2.376001190117705</v>
      </c>
      <c r="AO61" s="17">
        <f t="shared" si="163"/>
        <v>0.10858702044574062</v>
      </c>
      <c r="AP61" s="19"/>
    </row>
    <row r="62" spans="1:42" s="8" customFormat="1" ht="15.75">
      <c r="A62" s="21" t="s">
        <v>54</v>
      </c>
      <c r="B62" s="14"/>
      <c r="C62" s="14"/>
      <c r="D62" s="13">
        <f aca="true" t="shared" si="173" ref="D62:K62">D115/D108</f>
        <v>2.3137789904502046</v>
      </c>
      <c r="E62" s="13">
        <f t="shared" si="173"/>
        <v>2.3880048959608327</v>
      </c>
      <c r="F62" s="13">
        <f t="shared" si="173"/>
        <v>2.325471698113207</v>
      </c>
      <c r="G62" s="13">
        <f t="shared" si="173"/>
        <v>2.580965909090909</v>
      </c>
      <c r="H62" s="13">
        <f t="shared" si="173"/>
        <v>2.401106500691563</v>
      </c>
      <c r="I62" s="13">
        <f t="shared" si="173"/>
        <v>2.3192111029948865</v>
      </c>
      <c r="J62" s="127">
        <f t="shared" si="173"/>
        <v>2.445682451253482</v>
      </c>
      <c r="K62" s="13">
        <f t="shared" si="173"/>
        <v>2.274928774928775</v>
      </c>
      <c r="L62" s="13">
        <f>L115/L108</f>
        <v>2.3882521489971347</v>
      </c>
      <c r="M62" s="13">
        <f>M115/M108</f>
        <v>2.6890510948905115</v>
      </c>
      <c r="N62" s="13">
        <f>N115/N108</f>
        <v>2.395140664961637</v>
      </c>
      <c r="O62" s="13">
        <f>O115/O108</f>
        <v>2.5030120481927716</v>
      </c>
      <c r="P62" s="13">
        <f>P115/P108</f>
        <v>2.3063763608087093</v>
      </c>
      <c r="Q62" s="18">
        <f t="shared" si="154"/>
        <v>2.274928774928775</v>
      </c>
      <c r="R62" s="18">
        <f t="shared" si="155"/>
        <v>2.6890510948905115</v>
      </c>
      <c r="S62" s="18">
        <f t="shared" si="156"/>
        <v>2.4100755877949713</v>
      </c>
      <c r="T62" s="18">
        <f t="shared" si="157"/>
        <v>0.1196899265964149</v>
      </c>
      <c r="U62" s="19"/>
      <c r="V62" s="115">
        <f aca="true" t="shared" si="174" ref="V62:AE62">V115/V108</f>
        <v>2.443971631205674</v>
      </c>
      <c r="W62" s="13">
        <f t="shared" si="174"/>
        <v>2.363511659807956</v>
      </c>
      <c r="X62" s="13">
        <f t="shared" si="174"/>
        <v>2.3979289940828403</v>
      </c>
      <c r="Y62" s="13">
        <f t="shared" si="174"/>
        <v>2.3375174337517435</v>
      </c>
      <c r="Z62" s="13">
        <f t="shared" si="174"/>
        <v>2.461038961038961</v>
      </c>
      <c r="AA62" s="13">
        <f t="shared" si="174"/>
        <v>2.4171597633136095</v>
      </c>
      <c r="AB62" s="13">
        <f t="shared" si="174"/>
        <v>2.3846153846153846</v>
      </c>
      <c r="AC62" s="13">
        <f t="shared" si="174"/>
        <v>2.263888888888889</v>
      </c>
      <c r="AD62" s="13">
        <f>AD115/AD108</f>
        <v>2.397101449275362</v>
      </c>
      <c r="AE62" s="127">
        <f t="shared" si="174"/>
        <v>2.4060283687943262</v>
      </c>
      <c r="AF62" s="13">
        <f aca="true" t="shared" si="175" ref="AF62:AK62">AF115/AF108</f>
        <v>2.5033288948069243</v>
      </c>
      <c r="AG62" s="13">
        <f t="shared" si="175"/>
        <v>2.85997171145686</v>
      </c>
      <c r="AH62" s="13">
        <f t="shared" si="175"/>
        <v>2.363128491620112</v>
      </c>
      <c r="AI62" s="13">
        <f t="shared" si="175"/>
        <v>2.2837273991655076</v>
      </c>
      <c r="AJ62" s="13">
        <f t="shared" si="175"/>
        <v>2.1824417009602195</v>
      </c>
      <c r="AK62" s="13">
        <f t="shared" si="175"/>
        <v>2.5491228070175436</v>
      </c>
      <c r="AL62" s="17">
        <f t="shared" si="160"/>
        <v>2.1824417009602195</v>
      </c>
      <c r="AM62" s="17">
        <f t="shared" si="161"/>
        <v>2.85997171145686</v>
      </c>
      <c r="AN62" s="17">
        <f t="shared" si="162"/>
        <v>2.41340522123762</v>
      </c>
      <c r="AO62" s="17">
        <f t="shared" si="163"/>
        <v>0.14918105932650821</v>
      </c>
      <c r="AP62" s="19"/>
    </row>
    <row r="63" spans="1:42" ht="15.75">
      <c r="A63" s="21" t="s">
        <v>55</v>
      </c>
      <c r="B63" s="14"/>
      <c r="C63" s="14"/>
      <c r="D63" s="13">
        <f aca="true" t="shared" si="176" ref="D63:K63">D101/D108</f>
        <v>0.8703956343792633</v>
      </c>
      <c r="E63" s="13">
        <f t="shared" si="176"/>
        <v>1.02203182374541</v>
      </c>
      <c r="F63" s="13">
        <f t="shared" si="176"/>
        <v>0.9874213836477987</v>
      </c>
      <c r="G63" s="13">
        <f t="shared" si="176"/>
        <v>1.0823863636363635</v>
      </c>
      <c r="H63" s="13">
        <f t="shared" si="176"/>
        <v>0.921161825726141</v>
      </c>
      <c r="I63" s="13">
        <f t="shared" si="176"/>
        <v>0.9320672023374725</v>
      </c>
      <c r="J63" s="127">
        <f t="shared" si="176"/>
        <v>0.9610027855153204</v>
      </c>
      <c r="K63" s="13">
        <f t="shared" si="176"/>
        <v>0.9116809116809118</v>
      </c>
      <c r="L63" s="13">
        <f>L101/L108</f>
        <v>0.9512893982808022</v>
      </c>
      <c r="M63" s="13">
        <f>M101/M108</f>
        <v>0.9781021897810219</v>
      </c>
      <c r="N63" s="13">
        <f>N101/N108</f>
        <v>0.8810741687979539</v>
      </c>
      <c r="O63" s="13">
        <f>O101/O108</f>
        <v>0.9623493975903615</v>
      </c>
      <c r="P63" s="13">
        <f>P101/P108</f>
        <v>0.9455676516329705</v>
      </c>
      <c r="Q63" s="18">
        <f t="shared" si="154"/>
        <v>0.8703956343792633</v>
      </c>
      <c r="R63" s="18">
        <f t="shared" si="155"/>
        <v>1.0823863636363635</v>
      </c>
      <c r="S63" s="18">
        <f t="shared" si="156"/>
        <v>0.9543485182116763</v>
      </c>
      <c r="T63" s="18">
        <f t="shared" si="157"/>
        <v>0.05676198952278479</v>
      </c>
      <c r="U63" s="19"/>
      <c r="V63" s="115">
        <f aca="true" t="shared" si="177" ref="V63:AE63">V101/V108</f>
        <v>0.8312056737588653</v>
      </c>
      <c r="W63" s="13">
        <f t="shared" si="177"/>
        <v>0.7489711934156379</v>
      </c>
      <c r="X63" s="13">
        <f t="shared" si="177"/>
        <v>0.8698224852071006</v>
      </c>
      <c r="Y63" s="13">
        <f t="shared" si="177"/>
        <v>0.7866108786610878</v>
      </c>
      <c r="Z63" s="13">
        <f t="shared" si="177"/>
        <v>0.8863636363636364</v>
      </c>
      <c r="AA63" s="13">
        <f t="shared" si="177"/>
        <v>0.8402366863905325</v>
      </c>
      <c r="AB63" s="13">
        <f t="shared" si="177"/>
        <v>0.8276353276353277</v>
      </c>
      <c r="AC63" s="13">
        <f t="shared" si="177"/>
        <v>0.8375</v>
      </c>
      <c r="AD63" s="13">
        <f>AD101/AD108</f>
        <v>0.8333333333333333</v>
      </c>
      <c r="AE63" s="127">
        <f t="shared" si="177"/>
        <v>0.8829787234042554</v>
      </c>
      <c r="AF63" s="13">
        <f aca="true" t="shared" si="178" ref="AF63:AK63">AF101/AF108</f>
        <v>0.844207723035952</v>
      </c>
      <c r="AG63" s="13">
        <f t="shared" si="178"/>
        <v>0.8953323903818953</v>
      </c>
      <c r="AH63" s="13">
        <f t="shared" si="178"/>
        <v>0.8240223463687151</v>
      </c>
      <c r="AI63" s="13">
        <f t="shared" si="178"/>
        <v>1.1001390820584145</v>
      </c>
      <c r="AJ63" s="13">
        <f t="shared" si="178"/>
        <v>0.7489711934156379</v>
      </c>
      <c r="AK63" s="13">
        <f t="shared" si="178"/>
        <v>0.9403508771929825</v>
      </c>
      <c r="AL63" s="17">
        <f t="shared" si="160"/>
        <v>0.7489711934156379</v>
      </c>
      <c r="AM63" s="17">
        <f t="shared" si="161"/>
        <v>1.1001390820584145</v>
      </c>
      <c r="AN63" s="17">
        <f t="shared" si="162"/>
        <v>0.8561050969139609</v>
      </c>
      <c r="AO63" s="17">
        <f t="shared" si="163"/>
        <v>0.08226676824311535</v>
      </c>
      <c r="AP63" s="19"/>
    </row>
    <row r="64" spans="1:42" ht="15.75">
      <c r="A64" s="21" t="s">
        <v>56</v>
      </c>
      <c r="B64" s="14"/>
      <c r="C64" s="14"/>
      <c r="D64" s="13">
        <f aca="true" t="shared" si="179" ref="D64:K64">D120/D122</f>
        <v>0.7463994990607389</v>
      </c>
      <c r="E64" s="13">
        <f t="shared" si="179"/>
        <v>0.6965290806754221</v>
      </c>
      <c r="F64" s="13">
        <f t="shared" si="179"/>
        <v>0.7807637906647806</v>
      </c>
      <c r="G64" s="13">
        <f t="shared" si="179"/>
        <v>0.7849145550972305</v>
      </c>
      <c r="H64" s="13">
        <f t="shared" si="179"/>
        <v>0.7595092024539878</v>
      </c>
      <c r="I64" s="13">
        <f t="shared" si="179"/>
        <v>0.7625373630023249</v>
      </c>
      <c r="J64" s="127">
        <f t="shared" si="179"/>
        <v>0.7662416514875532</v>
      </c>
      <c r="K64" s="13">
        <f t="shared" si="179"/>
        <v>0.734681737061273</v>
      </c>
      <c r="L64" s="13">
        <f>L120/L122</f>
        <v>0.7358145210494204</v>
      </c>
      <c r="M64" s="13">
        <f>M120/M122</f>
        <v>0.7175572519083969</v>
      </c>
      <c r="N64" s="13">
        <f>N120/N122</f>
        <v>0.7427949972811311</v>
      </c>
      <c r="O64" s="13">
        <f>O120/O122</f>
        <v>0.7449971412235562</v>
      </c>
      <c r="P64" s="13">
        <f>P120/P122</f>
        <v>0.7397836538461539</v>
      </c>
      <c r="Q64" s="18">
        <f t="shared" si="154"/>
        <v>0.6965290806754221</v>
      </c>
      <c r="R64" s="18">
        <f t="shared" si="155"/>
        <v>0.7849145550972305</v>
      </c>
      <c r="S64" s="18">
        <f t="shared" si="156"/>
        <v>0.7471172649855361</v>
      </c>
      <c r="T64" s="18">
        <f t="shared" si="157"/>
        <v>0.024342405779345804</v>
      </c>
      <c r="U64" s="19"/>
      <c r="V64" s="115">
        <f aca="true" t="shared" si="180" ref="V64:AE64">V120/V122</f>
        <v>0.9368191721132898</v>
      </c>
      <c r="W64" s="13">
        <f t="shared" si="180"/>
        <v>0.8792372881355932</v>
      </c>
      <c r="X64" s="13">
        <f t="shared" si="180"/>
        <v>0.9410511363636364</v>
      </c>
      <c r="Y64" s="13">
        <f t="shared" si="180"/>
        <v>0.82703081232493</v>
      </c>
      <c r="Z64" s="13">
        <f t="shared" si="180"/>
        <v>0.9256865912762521</v>
      </c>
      <c r="AA64" s="13">
        <f t="shared" si="180"/>
        <v>0.892128279883382</v>
      </c>
      <c r="AB64" s="13">
        <f t="shared" si="180"/>
        <v>0.8683098591549296</v>
      </c>
      <c r="AC64" s="13">
        <f t="shared" si="180"/>
        <v>0.8477633477633478</v>
      </c>
      <c r="AD64" s="13">
        <f>AD120/AD122</f>
        <v>0.8803724928366761</v>
      </c>
      <c r="AE64" s="127">
        <f t="shared" si="180"/>
        <v>1.060057197330791</v>
      </c>
      <c r="AF64" s="13">
        <f aca="true" t="shared" si="181" ref="AF64:AK64">AF120/AF122</f>
        <v>0.7326169405815424</v>
      </c>
      <c r="AG64" s="13">
        <f t="shared" si="181"/>
        <v>0.9614576033637001</v>
      </c>
      <c r="AH64" s="13">
        <f t="shared" si="181"/>
        <v>0.9022711631108052</v>
      </c>
      <c r="AI64" s="13">
        <f t="shared" si="181"/>
        <v>0.8671562082777036</v>
      </c>
      <c r="AJ64" s="13">
        <f t="shared" si="181"/>
        <v>0.7993730407523512</v>
      </c>
      <c r="AK64" s="13">
        <f t="shared" si="181"/>
        <v>0.7992031872509959</v>
      </c>
      <c r="AL64" s="17">
        <f t="shared" si="160"/>
        <v>0.7326169405815424</v>
      </c>
      <c r="AM64" s="17">
        <f t="shared" si="161"/>
        <v>1.060057197330791</v>
      </c>
      <c r="AN64" s="17">
        <f t="shared" si="162"/>
        <v>0.8825333950324953</v>
      </c>
      <c r="AO64" s="17">
        <f t="shared" si="163"/>
        <v>0.07639247224854522</v>
      </c>
      <c r="AP64" s="19"/>
    </row>
    <row r="65" spans="1:42" ht="16.5" thickBot="1">
      <c r="A65" s="32" t="s">
        <v>57</v>
      </c>
      <c r="B65" s="14"/>
      <c r="C65" s="14"/>
      <c r="D65" s="13">
        <f aca="true" t="shared" si="182" ref="D65:K65">D111/D95</f>
        <v>2.082697947214076</v>
      </c>
      <c r="E65" s="13">
        <f t="shared" si="182"/>
        <v>2.1875</v>
      </c>
      <c r="F65" s="13">
        <f t="shared" si="182"/>
        <v>2.103872157344806</v>
      </c>
      <c r="G65" s="13">
        <f t="shared" si="182"/>
        <v>2.1823347107438016</v>
      </c>
      <c r="H65" s="13">
        <f t="shared" si="182"/>
        <v>2.1184062850729517</v>
      </c>
      <c r="I65" s="13">
        <f t="shared" si="182"/>
        <v>2.093037214885954</v>
      </c>
      <c r="J65" s="127">
        <f t="shared" si="182"/>
        <v>2.1362637362637362</v>
      </c>
      <c r="K65" s="13">
        <f t="shared" si="182"/>
        <v>2.250144425187753</v>
      </c>
      <c r="L65" s="13">
        <f>L111/L95</f>
        <v>2.102125147579693</v>
      </c>
      <c r="M65" s="13">
        <f>M111/M95</f>
        <v>2.2142857142857144</v>
      </c>
      <c r="N65" s="13">
        <f>N111/N95</f>
        <v>2.259380097879282</v>
      </c>
      <c r="O65" s="13">
        <f>O111/O95</f>
        <v>2.220319634703196</v>
      </c>
      <c r="P65" s="13">
        <f>P111/P95</f>
        <v>2.0763928776565193</v>
      </c>
      <c r="Q65" s="18">
        <f t="shared" si="154"/>
        <v>2.0763928776565193</v>
      </c>
      <c r="R65" s="18">
        <f t="shared" si="155"/>
        <v>2.259380097879282</v>
      </c>
      <c r="S65" s="18">
        <f t="shared" si="156"/>
        <v>2.155904611447499</v>
      </c>
      <c r="T65" s="18">
        <f t="shared" si="157"/>
        <v>0.06574440560744768</v>
      </c>
      <c r="U65" s="19"/>
      <c r="V65" s="115">
        <f aca="true" t="shared" si="183" ref="V65:AE65">V111/V95</f>
        <v>2.0929124478856465</v>
      </c>
      <c r="W65" s="13">
        <f t="shared" si="183"/>
        <v>2.122188449848024</v>
      </c>
      <c r="X65" s="13">
        <f t="shared" si="183"/>
        <v>2.0454810495626825</v>
      </c>
      <c r="Y65" s="13">
        <f t="shared" si="183"/>
        <v>1.9719975108898569</v>
      </c>
      <c r="Z65" s="13">
        <f t="shared" si="183"/>
        <v>1.9904567143830947</v>
      </c>
      <c r="AA65" s="13">
        <f t="shared" si="183"/>
        <v>2.034182722187694</v>
      </c>
      <c r="AB65" s="13">
        <f t="shared" si="183"/>
        <v>2.0279805352798053</v>
      </c>
      <c r="AC65" s="13">
        <f t="shared" si="183"/>
        <v>2.0475609756097564</v>
      </c>
      <c r="AD65" s="13">
        <f>AD111/AD95</f>
        <v>2.0319803198031976</v>
      </c>
      <c r="AE65" s="127">
        <f t="shared" si="183"/>
        <v>2.021100226073851</v>
      </c>
      <c r="AF65" s="13">
        <f aca="true" t="shared" si="184" ref="AF65:AK65">AF111/AF95</f>
        <v>2.089325842696629</v>
      </c>
      <c r="AG65" s="13">
        <f t="shared" si="184"/>
        <v>2.0240568616730457</v>
      </c>
      <c r="AH65" s="13">
        <f t="shared" si="184"/>
        <v>2.1767990074441688</v>
      </c>
      <c r="AI65" s="13">
        <f t="shared" si="184"/>
        <v>1.9380771319934817</v>
      </c>
      <c r="AJ65" s="13">
        <f t="shared" si="184"/>
        <v>2.0467065868263474</v>
      </c>
      <c r="AK65" s="13">
        <f t="shared" si="184"/>
        <v>2.2148997134670485</v>
      </c>
      <c r="AL65" s="17">
        <f t="shared" si="160"/>
        <v>1.9380771319934817</v>
      </c>
      <c r="AM65" s="17">
        <f t="shared" si="161"/>
        <v>2.2148997134670485</v>
      </c>
      <c r="AN65" s="17">
        <f t="shared" si="162"/>
        <v>2.0547316309765202</v>
      </c>
      <c r="AO65" s="17">
        <f t="shared" si="163"/>
        <v>0.07130806129050656</v>
      </c>
      <c r="AP65" s="19"/>
    </row>
    <row r="66" spans="1:42" ht="15.75">
      <c r="A66" s="33"/>
      <c r="B66" s="34"/>
      <c r="C66" s="34"/>
      <c r="D66" s="35"/>
      <c r="E66" s="36"/>
      <c r="F66" s="36"/>
      <c r="G66" s="36"/>
      <c r="H66" s="36"/>
      <c r="I66" s="36"/>
      <c r="J66" s="128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  <c r="V66" s="116"/>
      <c r="W66" s="36"/>
      <c r="X66" s="36"/>
      <c r="Y66" s="36"/>
      <c r="Z66" s="36"/>
      <c r="AA66" s="36"/>
      <c r="AB66" s="36"/>
      <c r="AC66" s="36"/>
      <c r="AD66" s="36"/>
      <c r="AE66" s="128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</row>
    <row r="67" spans="1:42" ht="15.75">
      <c r="A67" s="38" t="s">
        <v>58</v>
      </c>
      <c r="B67" s="38" t="s">
        <v>58</v>
      </c>
      <c r="C67" s="38"/>
      <c r="D67" s="39"/>
      <c r="E67" s="39"/>
      <c r="F67" s="39"/>
      <c r="G67" s="39"/>
      <c r="H67" s="39"/>
      <c r="I67" s="39"/>
      <c r="J67" s="129"/>
      <c r="K67" s="39"/>
      <c r="L67" s="39"/>
      <c r="M67" s="39"/>
      <c r="N67" s="39"/>
      <c r="O67" s="39"/>
      <c r="P67" s="39"/>
      <c r="Q67" s="40" t="s">
        <v>2</v>
      </c>
      <c r="R67" s="40" t="s">
        <v>3</v>
      </c>
      <c r="S67" s="40" t="s">
        <v>4</v>
      </c>
      <c r="T67" s="40" t="s">
        <v>5</v>
      </c>
      <c r="U67" s="37"/>
      <c r="V67" s="117"/>
      <c r="W67" s="39"/>
      <c r="X67" s="39"/>
      <c r="Y67" s="39"/>
      <c r="Z67" s="39"/>
      <c r="AA67" s="39"/>
      <c r="AB67" s="39"/>
      <c r="AC67" s="39"/>
      <c r="AD67" s="39"/>
      <c r="AE67" s="129"/>
      <c r="AF67" s="39"/>
      <c r="AG67" s="39"/>
      <c r="AH67" s="39"/>
      <c r="AI67" s="39"/>
      <c r="AJ67" s="39"/>
      <c r="AK67" s="39"/>
      <c r="AL67" s="40" t="s">
        <v>2</v>
      </c>
      <c r="AM67" s="40" t="s">
        <v>3</v>
      </c>
      <c r="AN67" s="40" t="s">
        <v>4</v>
      </c>
      <c r="AO67" s="40" t="s">
        <v>5</v>
      </c>
      <c r="AP67" s="37"/>
    </row>
    <row r="68" spans="1:42" ht="16.5" thickBot="1">
      <c r="A68" s="41"/>
      <c r="D68" s="43"/>
      <c r="E68" s="44"/>
      <c r="F68" s="44"/>
      <c r="G68" s="44"/>
      <c r="H68" s="44"/>
      <c r="I68" s="44"/>
      <c r="J68" s="130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W68" s="44"/>
      <c r="X68" s="44"/>
      <c r="Y68" s="44"/>
      <c r="Z68" s="44"/>
      <c r="AA68" s="44"/>
      <c r="AB68" s="44"/>
      <c r="AC68" s="44"/>
      <c r="AD68" s="44"/>
      <c r="AE68" s="130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</row>
    <row r="69" spans="1:42" ht="15.75">
      <c r="A69" s="46" t="s">
        <v>90</v>
      </c>
      <c r="B69" s="47"/>
      <c r="C69" s="47"/>
      <c r="D69" s="48">
        <v>7</v>
      </c>
      <c r="E69" s="48">
        <v>7</v>
      </c>
      <c r="F69" s="48">
        <v>7</v>
      </c>
      <c r="G69" s="48">
        <v>7</v>
      </c>
      <c r="H69" s="48">
        <v>7</v>
      </c>
      <c r="I69" s="48">
        <v>7</v>
      </c>
      <c r="J69" s="131">
        <v>7</v>
      </c>
      <c r="K69" s="48">
        <v>7</v>
      </c>
      <c r="L69" s="48">
        <v>7</v>
      </c>
      <c r="M69" s="48">
        <v>7</v>
      </c>
      <c r="N69" s="48">
        <v>7</v>
      </c>
      <c r="O69" s="48">
        <v>7</v>
      </c>
      <c r="P69" s="48">
        <v>7</v>
      </c>
      <c r="Q69" s="18">
        <f>MIN(D69:P69)</f>
        <v>7</v>
      </c>
      <c r="R69" s="18">
        <f>MAX(D69:P69)</f>
        <v>7</v>
      </c>
      <c r="S69" s="18">
        <f>AVERAGE(D69:P69)</f>
        <v>7</v>
      </c>
      <c r="T69" s="18">
        <f>STDEV(D69:P69)</f>
        <v>0</v>
      </c>
      <c r="U69" s="45"/>
      <c r="V69" s="118">
        <v>7</v>
      </c>
      <c r="W69" s="48">
        <v>7</v>
      </c>
      <c r="X69" s="48">
        <v>7</v>
      </c>
      <c r="Y69" s="48">
        <v>7</v>
      </c>
      <c r="Z69" s="48">
        <v>7</v>
      </c>
      <c r="AA69" s="48">
        <v>7</v>
      </c>
      <c r="AB69" s="48">
        <v>7</v>
      </c>
      <c r="AC69" s="48">
        <v>7</v>
      </c>
      <c r="AD69" s="48">
        <v>7</v>
      </c>
      <c r="AE69" s="131">
        <v>7</v>
      </c>
      <c r="AF69" s="48">
        <v>7</v>
      </c>
      <c r="AG69" s="48">
        <v>7</v>
      </c>
      <c r="AH69" s="48">
        <v>7</v>
      </c>
      <c r="AI69" s="48">
        <v>7</v>
      </c>
      <c r="AJ69" s="48">
        <v>7</v>
      </c>
      <c r="AK69" s="48">
        <v>7</v>
      </c>
      <c r="AL69" s="17">
        <f>MIN(V69:AK69)</f>
        <v>7</v>
      </c>
      <c r="AM69" s="17">
        <f>MAX(V69:AK69)</f>
        <v>7</v>
      </c>
      <c r="AN69" s="17">
        <f>AVERAGE(V69:AK69)</f>
        <v>7</v>
      </c>
      <c r="AO69" s="17">
        <f>STDEV(V69:AK69)</f>
        <v>0</v>
      </c>
      <c r="AP69" s="45"/>
    </row>
    <row r="70" spans="1:42" ht="15.75">
      <c r="A70" s="23" t="s">
        <v>91</v>
      </c>
      <c r="B70" s="47"/>
      <c r="C70" s="47"/>
      <c r="D70" s="48">
        <v>7</v>
      </c>
      <c r="E70" s="48">
        <v>7</v>
      </c>
      <c r="F70" s="48">
        <v>7</v>
      </c>
      <c r="G70" s="48">
        <v>7</v>
      </c>
      <c r="H70" s="48">
        <v>7</v>
      </c>
      <c r="I70" s="48">
        <v>7</v>
      </c>
      <c r="J70" s="131">
        <v>7</v>
      </c>
      <c r="K70" s="48">
        <v>7</v>
      </c>
      <c r="L70" s="48">
        <v>7</v>
      </c>
      <c r="M70" s="48">
        <v>7</v>
      </c>
      <c r="N70" s="48">
        <v>7</v>
      </c>
      <c r="O70" s="48">
        <v>7</v>
      </c>
      <c r="P70" s="48">
        <v>7</v>
      </c>
      <c r="Q70" s="18">
        <f>MIN(D70:P70)</f>
        <v>7</v>
      </c>
      <c r="R70" s="18">
        <f>MAX(D70:P70)</f>
        <v>7</v>
      </c>
      <c r="S70" s="18">
        <f>AVERAGE(D70:P70)</f>
        <v>7</v>
      </c>
      <c r="T70" s="18">
        <f>STDEV(D70:P70)</f>
        <v>0</v>
      </c>
      <c r="U70" s="45"/>
      <c r="V70" s="118">
        <v>7</v>
      </c>
      <c r="W70" s="48">
        <v>7</v>
      </c>
      <c r="X70" s="48">
        <v>7</v>
      </c>
      <c r="Y70" s="48">
        <v>7</v>
      </c>
      <c r="Z70" s="48">
        <v>7</v>
      </c>
      <c r="AA70" s="48">
        <v>7</v>
      </c>
      <c r="AB70" s="48">
        <v>7</v>
      </c>
      <c r="AC70" s="48">
        <v>7</v>
      </c>
      <c r="AD70" s="54">
        <v>6</v>
      </c>
      <c r="AE70" s="131">
        <v>7</v>
      </c>
      <c r="AF70" s="48">
        <v>7</v>
      </c>
      <c r="AG70" s="48">
        <v>7</v>
      </c>
      <c r="AH70" s="48">
        <v>7</v>
      </c>
      <c r="AI70" s="48">
        <v>7</v>
      </c>
      <c r="AJ70" s="48">
        <v>7</v>
      </c>
      <c r="AK70" s="48">
        <v>7</v>
      </c>
      <c r="AL70" s="17">
        <f>MIN(V70:AK70)</f>
        <v>6</v>
      </c>
      <c r="AM70" s="17">
        <f>MAX(V70:AK70)</f>
        <v>7</v>
      </c>
      <c r="AN70" s="17">
        <f>AVERAGE(V70:AK70)</f>
        <v>6.9375</v>
      </c>
      <c r="AO70" s="17">
        <f>STDEV(V70:AK70)</f>
        <v>0.25</v>
      </c>
      <c r="AP70" s="45"/>
    </row>
    <row r="71" spans="1:42" ht="15.75">
      <c r="A71" s="23" t="s">
        <v>92</v>
      </c>
      <c r="B71" s="47"/>
      <c r="C71" s="47"/>
      <c r="D71" s="48">
        <v>15</v>
      </c>
      <c r="E71" s="48">
        <v>15</v>
      </c>
      <c r="F71" s="48">
        <v>15</v>
      </c>
      <c r="G71" s="48">
        <v>16</v>
      </c>
      <c r="H71" s="48">
        <v>16</v>
      </c>
      <c r="I71" s="48">
        <v>15</v>
      </c>
      <c r="J71" s="131">
        <v>16</v>
      </c>
      <c r="K71" s="48">
        <v>16</v>
      </c>
      <c r="L71" s="48">
        <v>15</v>
      </c>
      <c r="M71" s="48">
        <v>15</v>
      </c>
      <c r="N71" s="48">
        <v>17</v>
      </c>
      <c r="O71" s="48">
        <v>16</v>
      </c>
      <c r="P71" s="48">
        <v>16</v>
      </c>
      <c r="Q71" s="18">
        <f>MIN(D71:P71)</f>
        <v>15</v>
      </c>
      <c r="R71" s="18">
        <f>MAX(D71:P71)</f>
        <v>17</v>
      </c>
      <c r="S71" s="18">
        <f>AVERAGE(D71:P71)</f>
        <v>15.615384615384615</v>
      </c>
      <c r="T71" s="18">
        <f>STDEV(D71:P71)</f>
        <v>0.6504436355879908</v>
      </c>
      <c r="U71" s="45"/>
      <c r="V71" s="118">
        <v>15</v>
      </c>
      <c r="W71" s="48">
        <v>16</v>
      </c>
      <c r="X71" s="48">
        <v>16</v>
      </c>
      <c r="Y71" s="48">
        <v>16</v>
      </c>
      <c r="Z71" s="48">
        <v>16</v>
      </c>
      <c r="AA71" s="48">
        <v>16</v>
      </c>
      <c r="AB71" s="48">
        <v>16</v>
      </c>
      <c r="AC71" s="48">
        <v>16</v>
      </c>
      <c r="AD71" s="48">
        <v>16</v>
      </c>
      <c r="AE71" s="131">
        <v>15</v>
      </c>
      <c r="AF71" s="48">
        <v>16</v>
      </c>
      <c r="AG71" s="48">
        <v>16</v>
      </c>
      <c r="AH71" s="48">
        <v>16</v>
      </c>
      <c r="AI71" s="48">
        <v>16</v>
      </c>
      <c r="AJ71" s="48">
        <v>16</v>
      </c>
      <c r="AK71" s="48">
        <v>15</v>
      </c>
      <c r="AL71" s="17">
        <f>MIN(V71:AK71)</f>
        <v>15</v>
      </c>
      <c r="AM71" s="17">
        <f>MAX(V71:AK71)</f>
        <v>16</v>
      </c>
      <c r="AN71" s="17">
        <f>AVERAGE(V71:AK71)</f>
        <v>15.8125</v>
      </c>
      <c r="AO71" s="17">
        <f>STDEV(V71:AK71)</f>
        <v>0.4031128874149275</v>
      </c>
      <c r="AP71" s="45"/>
    </row>
    <row r="72" spans="1:42" ht="15.75">
      <c r="A72" s="49" t="s">
        <v>93</v>
      </c>
      <c r="B72" s="47"/>
      <c r="C72" s="47"/>
      <c r="D72" s="48">
        <v>7</v>
      </c>
      <c r="E72" s="48">
        <v>7</v>
      </c>
      <c r="F72" s="48">
        <v>7</v>
      </c>
      <c r="G72" s="48">
        <v>7</v>
      </c>
      <c r="H72" s="48">
        <v>7</v>
      </c>
      <c r="I72" s="48">
        <v>7</v>
      </c>
      <c r="J72" s="131">
        <v>7</v>
      </c>
      <c r="K72" s="48">
        <v>7</v>
      </c>
      <c r="L72" s="48">
        <v>6</v>
      </c>
      <c r="M72" s="48">
        <v>7</v>
      </c>
      <c r="N72" s="48">
        <v>7</v>
      </c>
      <c r="O72" s="48">
        <v>7</v>
      </c>
      <c r="P72" s="48">
        <v>7</v>
      </c>
      <c r="Q72" s="18">
        <f>MIN(D72:P72)</f>
        <v>6</v>
      </c>
      <c r="R72" s="18">
        <f>MAX(D72:P72)</f>
        <v>7</v>
      </c>
      <c r="S72" s="18">
        <f>AVERAGE(D72:P72)</f>
        <v>6.923076923076923</v>
      </c>
      <c r="T72" s="18">
        <f>STDEV(D72:P72)</f>
        <v>0.2773500981126145</v>
      </c>
      <c r="U72" s="45"/>
      <c r="V72" s="118">
        <v>7</v>
      </c>
      <c r="W72" s="48">
        <v>7</v>
      </c>
      <c r="X72" s="48">
        <v>7</v>
      </c>
      <c r="Y72" s="48">
        <v>7</v>
      </c>
      <c r="Z72" s="48">
        <v>7</v>
      </c>
      <c r="AA72" s="48">
        <v>7</v>
      </c>
      <c r="AB72" s="48">
        <v>7</v>
      </c>
      <c r="AC72" s="48">
        <v>7</v>
      </c>
      <c r="AD72" s="48">
        <v>7</v>
      </c>
      <c r="AE72" s="131">
        <v>7</v>
      </c>
      <c r="AF72" s="48">
        <v>7</v>
      </c>
      <c r="AG72" s="48">
        <v>7</v>
      </c>
      <c r="AH72" s="48">
        <v>7</v>
      </c>
      <c r="AI72" s="48">
        <v>7</v>
      </c>
      <c r="AJ72" s="48">
        <v>7</v>
      </c>
      <c r="AK72" s="48">
        <v>7</v>
      </c>
      <c r="AL72" s="17">
        <f>MIN(V72:AK72)</f>
        <v>7</v>
      </c>
      <c r="AM72" s="17">
        <f>MAX(V72:AK72)</f>
        <v>7</v>
      </c>
      <c r="AN72" s="17">
        <f>AVERAGE(V72:AK72)</f>
        <v>7</v>
      </c>
      <c r="AO72" s="17">
        <f>STDEV(V72:AK72)</f>
        <v>0</v>
      </c>
      <c r="AP72" s="45"/>
    </row>
    <row r="73" spans="1:42" ht="16.5" thickBot="1">
      <c r="A73" s="50"/>
      <c r="B73" s="10"/>
      <c r="C73" s="10"/>
      <c r="D73" s="22"/>
      <c r="E73" s="12"/>
      <c r="F73" s="12"/>
      <c r="G73" s="12"/>
      <c r="H73" s="12"/>
      <c r="I73" s="12"/>
      <c r="J73" s="132"/>
      <c r="K73" s="12"/>
      <c r="L73" s="12"/>
      <c r="M73" s="12"/>
      <c r="N73" s="12"/>
      <c r="O73" s="12"/>
      <c r="P73" s="12"/>
      <c r="Q73" s="51"/>
      <c r="R73" s="51"/>
      <c r="S73" s="51"/>
      <c r="T73" s="51"/>
      <c r="U73" s="45"/>
      <c r="W73" s="12"/>
      <c r="X73" s="12"/>
      <c r="Y73" s="12"/>
      <c r="Z73" s="12"/>
      <c r="AA73" s="12"/>
      <c r="AB73" s="12"/>
      <c r="AC73" s="12"/>
      <c r="AD73" s="12"/>
      <c r="AE73" s="132"/>
      <c r="AF73" s="12"/>
      <c r="AG73" s="12"/>
      <c r="AH73" s="12"/>
      <c r="AI73" s="12"/>
      <c r="AJ73" s="12"/>
      <c r="AK73" s="12"/>
      <c r="AL73" s="51"/>
      <c r="AM73" s="51"/>
      <c r="AN73" s="51"/>
      <c r="AO73" s="51"/>
      <c r="AP73" s="37"/>
    </row>
    <row r="74" spans="1:42" s="8" customFormat="1" ht="15.75">
      <c r="A74" s="52"/>
      <c r="B74" s="53"/>
      <c r="C74" s="53"/>
      <c r="D74" s="54"/>
      <c r="E74" s="54"/>
      <c r="F74" s="54"/>
      <c r="G74" s="54"/>
      <c r="H74" s="54"/>
      <c r="I74" s="54"/>
      <c r="J74" s="133"/>
      <c r="K74" s="54"/>
      <c r="L74" s="54"/>
      <c r="M74" s="54"/>
      <c r="N74" s="54"/>
      <c r="O74" s="54"/>
      <c r="P74" s="54"/>
      <c r="Q74" s="55"/>
      <c r="R74" s="55"/>
      <c r="S74" s="55"/>
      <c r="T74" s="55"/>
      <c r="U74" s="45"/>
      <c r="V74" s="118"/>
      <c r="W74" s="54"/>
      <c r="X74" s="54"/>
      <c r="Y74" s="54"/>
      <c r="Z74" s="54"/>
      <c r="AA74" s="54"/>
      <c r="AB74" s="54"/>
      <c r="AC74" s="54"/>
      <c r="AD74" s="54"/>
      <c r="AE74" s="133"/>
      <c r="AF74" s="54"/>
      <c r="AG74" s="54"/>
      <c r="AH74" s="54"/>
      <c r="AI74" s="54"/>
      <c r="AJ74" s="54"/>
      <c r="AK74" s="54"/>
      <c r="AL74" s="55"/>
      <c r="AM74" s="55"/>
      <c r="AN74" s="55"/>
      <c r="AO74" s="55"/>
      <c r="AP74" s="45"/>
    </row>
    <row r="75" spans="1:42" s="8" customFormat="1" ht="15.75">
      <c r="A75" s="56" t="s">
        <v>101</v>
      </c>
      <c r="B75" s="57"/>
      <c r="C75" s="57"/>
      <c r="D75" s="58"/>
      <c r="E75" s="58"/>
      <c r="F75" s="58"/>
      <c r="G75" s="58"/>
      <c r="H75" s="58"/>
      <c r="I75" s="58"/>
      <c r="J75" s="134"/>
      <c r="K75" s="58"/>
      <c r="L75" s="58"/>
      <c r="M75" s="58"/>
      <c r="N75" s="58"/>
      <c r="O75" s="58"/>
      <c r="P75" s="58"/>
      <c r="Q75" s="59"/>
      <c r="R75" s="59"/>
      <c r="S75" s="59"/>
      <c r="T75" s="59"/>
      <c r="U75" s="45"/>
      <c r="V75" s="119"/>
      <c r="W75" s="58"/>
      <c r="X75" s="58"/>
      <c r="Y75" s="58"/>
      <c r="Z75" s="58"/>
      <c r="AA75" s="58"/>
      <c r="AB75" s="58"/>
      <c r="AC75" s="58"/>
      <c r="AD75" s="58"/>
      <c r="AE75" s="134"/>
      <c r="AF75" s="58"/>
      <c r="AG75" s="58"/>
      <c r="AH75" s="58"/>
      <c r="AI75" s="58"/>
      <c r="AJ75" s="58"/>
      <c r="AK75" s="58"/>
      <c r="AL75" s="59"/>
      <c r="AM75" s="59"/>
      <c r="AN75" s="59"/>
      <c r="AO75" s="59"/>
      <c r="AP75" s="45"/>
    </row>
    <row r="76" spans="1:42" s="8" customFormat="1" ht="15.75">
      <c r="A76" s="60" t="s">
        <v>102</v>
      </c>
      <c r="B76" s="10"/>
      <c r="C76" s="10"/>
      <c r="D76" s="61">
        <v>14</v>
      </c>
      <c r="E76" s="61">
        <v>15</v>
      </c>
      <c r="F76" s="61">
        <v>14</v>
      </c>
      <c r="G76" s="61">
        <v>14</v>
      </c>
      <c r="H76" s="61">
        <v>14</v>
      </c>
      <c r="I76" s="61">
        <v>15</v>
      </c>
      <c r="J76" s="135">
        <v>14</v>
      </c>
      <c r="K76" s="61">
        <v>15</v>
      </c>
      <c r="L76" s="61">
        <v>14</v>
      </c>
      <c r="M76" s="61">
        <v>15</v>
      </c>
      <c r="N76" s="61">
        <v>15</v>
      </c>
      <c r="O76" s="61">
        <v>15</v>
      </c>
      <c r="P76" s="61">
        <v>16</v>
      </c>
      <c r="Q76" s="18">
        <f aca="true" t="shared" si="185" ref="Q76:Q81">MIN(D76:P76)</f>
        <v>14</v>
      </c>
      <c r="R76" s="18">
        <f aca="true" t="shared" si="186" ref="R76:R81">MAX(D76:P76)</f>
        <v>16</v>
      </c>
      <c r="S76" s="18">
        <f aca="true" t="shared" si="187" ref="S76:S81">AVERAGE(D76:P76)</f>
        <v>14.615384615384615</v>
      </c>
      <c r="T76" s="18">
        <f aca="true" t="shared" si="188" ref="T76:T81">STDEV(D76:P76)</f>
        <v>0.6504436355879908</v>
      </c>
      <c r="U76" s="45"/>
      <c r="V76" s="120">
        <v>15</v>
      </c>
      <c r="W76" s="61">
        <v>15</v>
      </c>
      <c r="X76" s="61">
        <v>14</v>
      </c>
      <c r="Y76" s="61">
        <v>15</v>
      </c>
      <c r="Z76" s="61">
        <v>15</v>
      </c>
      <c r="AA76" s="61">
        <v>14</v>
      </c>
      <c r="AB76" s="61">
        <v>14</v>
      </c>
      <c r="AC76" s="61">
        <v>14</v>
      </c>
      <c r="AD76" s="61">
        <v>15</v>
      </c>
      <c r="AE76" s="135">
        <v>14</v>
      </c>
      <c r="AF76" s="61">
        <v>14</v>
      </c>
      <c r="AG76" s="61">
        <v>15</v>
      </c>
      <c r="AH76" s="61">
        <v>15</v>
      </c>
      <c r="AI76" s="61">
        <v>15</v>
      </c>
      <c r="AJ76" s="61">
        <v>15</v>
      </c>
      <c r="AK76" s="61">
        <v>15</v>
      </c>
      <c r="AL76" s="17">
        <f aca="true" t="shared" si="189" ref="AL76:AL81">MIN(V76:AK76)</f>
        <v>14</v>
      </c>
      <c r="AM76" s="17">
        <f aca="true" t="shared" si="190" ref="AM76:AM81">MAX(V76:AK76)</f>
        <v>15</v>
      </c>
      <c r="AN76" s="17">
        <f aca="true" t="shared" si="191" ref="AN76:AN81">AVERAGE(V76:AK76)</f>
        <v>14.625</v>
      </c>
      <c r="AO76" s="17">
        <f aca="true" t="shared" si="192" ref="AO76:AO81">STDEV(V76:AK76)</f>
        <v>0.5</v>
      </c>
      <c r="AP76" s="45"/>
    </row>
    <row r="77" spans="1:42" s="8" customFormat="1" ht="15.75">
      <c r="A77" s="60" t="s">
        <v>103</v>
      </c>
      <c r="B77" s="10"/>
      <c r="C77" s="10"/>
      <c r="D77" s="61">
        <v>22</v>
      </c>
      <c r="E77" s="61">
        <v>23</v>
      </c>
      <c r="F77" s="61">
        <v>22</v>
      </c>
      <c r="G77" s="61">
        <v>22</v>
      </c>
      <c r="H77" s="61">
        <v>22</v>
      </c>
      <c r="I77" s="61">
        <v>23</v>
      </c>
      <c r="J77" s="135">
        <v>22</v>
      </c>
      <c r="K77" s="61">
        <v>23</v>
      </c>
      <c r="L77" s="61">
        <v>22</v>
      </c>
      <c r="M77" s="61">
        <v>23</v>
      </c>
      <c r="N77" s="61">
        <v>23</v>
      </c>
      <c r="O77" s="61">
        <v>22</v>
      </c>
      <c r="P77" s="61">
        <v>23</v>
      </c>
      <c r="Q77" s="18">
        <f t="shared" si="185"/>
        <v>22</v>
      </c>
      <c r="R77" s="18">
        <f t="shared" si="186"/>
        <v>23</v>
      </c>
      <c r="S77" s="18">
        <f t="shared" si="187"/>
        <v>22.46153846153846</v>
      </c>
      <c r="T77" s="18">
        <f t="shared" si="188"/>
        <v>0.5188745216627708</v>
      </c>
      <c r="U77" s="45"/>
      <c r="V77" s="120">
        <v>22</v>
      </c>
      <c r="W77" s="61">
        <v>23</v>
      </c>
      <c r="X77" s="61">
        <v>22</v>
      </c>
      <c r="Y77" s="61">
        <v>23</v>
      </c>
      <c r="Z77" s="61">
        <v>23</v>
      </c>
      <c r="AA77" s="61">
        <v>22</v>
      </c>
      <c r="AB77" s="61">
        <v>22</v>
      </c>
      <c r="AC77" s="61">
        <v>22</v>
      </c>
      <c r="AD77" s="61">
        <v>22</v>
      </c>
      <c r="AE77" s="135">
        <v>22</v>
      </c>
      <c r="AF77" s="61">
        <v>23</v>
      </c>
      <c r="AG77" s="61">
        <v>22</v>
      </c>
      <c r="AH77" s="61">
        <v>23</v>
      </c>
      <c r="AI77" s="61">
        <v>22</v>
      </c>
      <c r="AJ77" s="61">
        <v>23</v>
      </c>
      <c r="AK77" s="61">
        <v>23</v>
      </c>
      <c r="AL77" s="17">
        <f t="shared" si="189"/>
        <v>22</v>
      </c>
      <c r="AM77" s="17">
        <f t="shared" si="190"/>
        <v>23</v>
      </c>
      <c r="AN77" s="17">
        <f t="shared" si="191"/>
        <v>22.4375</v>
      </c>
      <c r="AO77" s="17">
        <f t="shared" si="192"/>
        <v>0.51234753829798</v>
      </c>
      <c r="AP77" s="45"/>
    </row>
    <row r="78" spans="1:42" s="8" customFormat="1" ht="15.75">
      <c r="A78" s="60" t="s">
        <v>104</v>
      </c>
      <c r="B78" s="10"/>
      <c r="C78" s="10"/>
      <c r="D78" s="61">
        <v>18</v>
      </c>
      <c r="E78" s="61">
        <v>18</v>
      </c>
      <c r="F78" s="61">
        <v>18</v>
      </c>
      <c r="G78" s="61">
        <v>18</v>
      </c>
      <c r="H78" s="61">
        <v>18</v>
      </c>
      <c r="I78" s="61">
        <v>17</v>
      </c>
      <c r="J78" s="135">
        <v>18</v>
      </c>
      <c r="K78" s="61">
        <v>19</v>
      </c>
      <c r="L78" s="61">
        <v>17</v>
      </c>
      <c r="M78" s="61">
        <v>18</v>
      </c>
      <c r="N78" s="61">
        <v>18</v>
      </c>
      <c r="O78" s="61">
        <v>18</v>
      </c>
      <c r="P78" s="61">
        <v>19</v>
      </c>
      <c r="Q78" s="18">
        <f t="shared" si="185"/>
        <v>17</v>
      </c>
      <c r="R78" s="18">
        <f t="shared" si="186"/>
        <v>19</v>
      </c>
      <c r="S78" s="18">
        <f t="shared" si="187"/>
        <v>18</v>
      </c>
      <c r="T78" s="18">
        <f t="shared" si="188"/>
        <v>0.5773502691896257</v>
      </c>
      <c r="U78" s="45"/>
      <c r="V78" s="120">
        <v>18</v>
      </c>
      <c r="W78" s="61">
        <v>18</v>
      </c>
      <c r="X78" s="61">
        <v>18</v>
      </c>
      <c r="Y78" s="61">
        <v>17</v>
      </c>
      <c r="Z78" s="61">
        <v>18</v>
      </c>
      <c r="AA78" s="61">
        <v>19</v>
      </c>
      <c r="AB78" s="61">
        <v>18</v>
      </c>
      <c r="AC78" s="61">
        <v>17</v>
      </c>
      <c r="AD78" s="61">
        <v>18</v>
      </c>
      <c r="AE78" s="135">
        <v>18</v>
      </c>
      <c r="AF78" s="61">
        <v>17</v>
      </c>
      <c r="AG78" s="61">
        <v>18</v>
      </c>
      <c r="AH78" s="61">
        <v>19</v>
      </c>
      <c r="AI78" s="61">
        <v>19</v>
      </c>
      <c r="AJ78" s="61">
        <v>18</v>
      </c>
      <c r="AK78" s="61">
        <v>18</v>
      </c>
      <c r="AL78" s="17">
        <f t="shared" si="189"/>
        <v>17</v>
      </c>
      <c r="AM78" s="17">
        <f t="shared" si="190"/>
        <v>19</v>
      </c>
      <c r="AN78" s="17">
        <f t="shared" si="191"/>
        <v>18</v>
      </c>
      <c r="AO78" s="17">
        <f t="shared" si="192"/>
        <v>0.6324555320336759</v>
      </c>
      <c r="AP78" s="45"/>
    </row>
    <row r="79" spans="1:42" s="8" customFormat="1" ht="15.75">
      <c r="A79" s="60" t="s">
        <v>105</v>
      </c>
      <c r="B79" s="10"/>
      <c r="C79" s="10"/>
      <c r="D79" s="61">
        <v>40</v>
      </c>
      <c r="E79" s="61">
        <v>41</v>
      </c>
      <c r="F79" s="61">
        <v>40</v>
      </c>
      <c r="G79" s="61">
        <v>40</v>
      </c>
      <c r="H79" s="61">
        <v>40</v>
      </c>
      <c r="I79" s="61">
        <v>40</v>
      </c>
      <c r="J79" s="135">
        <v>40</v>
      </c>
      <c r="K79" s="61">
        <v>42</v>
      </c>
      <c r="L79" s="61">
        <v>39</v>
      </c>
      <c r="M79" s="61">
        <v>41</v>
      </c>
      <c r="N79" s="61">
        <v>41</v>
      </c>
      <c r="O79" s="61">
        <v>40</v>
      </c>
      <c r="P79" s="61">
        <v>42</v>
      </c>
      <c r="Q79" s="18">
        <f t="shared" si="185"/>
        <v>39</v>
      </c>
      <c r="R79" s="18">
        <f t="shared" si="186"/>
        <v>42</v>
      </c>
      <c r="S79" s="18">
        <f t="shared" si="187"/>
        <v>40.46153846153846</v>
      </c>
      <c r="T79" s="18">
        <f t="shared" si="188"/>
        <v>0.8770580193070292</v>
      </c>
      <c r="U79" s="45"/>
      <c r="V79" s="120">
        <v>40</v>
      </c>
      <c r="W79" s="61">
        <v>41</v>
      </c>
      <c r="X79" s="61">
        <v>40</v>
      </c>
      <c r="Y79" s="61">
        <v>40</v>
      </c>
      <c r="Z79" s="61">
        <v>41</v>
      </c>
      <c r="AA79" s="61">
        <v>41</v>
      </c>
      <c r="AB79" s="61">
        <v>40</v>
      </c>
      <c r="AC79" s="61">
        <v>39</v>
      </c>
      <c r="AD79" s="61">
        <v>40</v>
      </c>
      <c r="AE79" s="135">
        <v>40</v>
      </c>
      <c r="AF79" s="61">
        <v>41</v>
      </c>
      <c r="AG79" s="61">
        <v>40</v>
      </c>
      <c r="AH79" s="61">
        <v>42</v>
      </c>
      <c r="AI79" s="61">
        <v>41</v>
      </c>
      <c r="AJ79" s="61">
        <v>41</v>
      </c>
      <c r="AK79" s="61">
        <v>41</v>
      </c>
      <c r="AL79" s="17">
        <f t="shared" si="189"/>
        <v>39</v>
      </c>
      <c r="AM79" s="17">
        <f t="shared" si="190"/>
        <v>42</v>
      </c>
      <c r="AN79" s="17">
        <f t="shared" si="191"/>
        <v>40.5</v>
      </c>
      <c r="AO79" s="17">
        <f t="shared" si="192"/>
        <v>0.7302967433402214</v>
      </c>
      <c r="AP79" s="37"/>
    </row>
    <row r="80" spans="1:42" s="8" customFormat="1" ht="15.75">
      <c r="A80" s="60" t="s">
        <v>106</v>
      </c>
      <c r="B80" s="10"/>
      <c r="C80" s="10"/>
      <c r="D80" s="61">
        <v>4</v>
      </c>
      <c r="E80" s="61">
        <v>5</v>
      </c>
      <c r="F80" s="61">
        <v>4</v>
      </c>
      <c r="G80" s="61">
        <v>4</v>
      </c>
      <c r="H80" s="61">
        <v>4</v>
      </c>
      <c r="I80" s="61">
        <v>6</v>
      </c>
      <c r="J80" s="135">
        <v>4</v>
      </c>
      <c r="K80" s="61">
        <v>4</v>
      </c>
      <c r="L80" s="61">
        <v>5</v>
      </c>
      <c r="M80" s="61">
        <v>5</v>
      </c>
      <c r="N80" s="61">
        <v>5</v>
      </c>
      <c r="O80" s="61">
        <v>4</v>
      </c>
      <c r="P80" s="61">
        <v>4</v>
      </c>
      <c r="Q80" s="18">
        <f t="shared" si="185"/>
        <v>4</v>
      </c>
      <c r="R80" s="18">
        <f t="shared" si="186"/>
        <v>6</v>
      </c>
      <c r="S80" s="18">
        <f t="shared" si="187"/>
        <v>4.461538461538462</v>
      </c>
      <c r="T80" s="18">
        <f t="shared" si="188"/>
        <v>0.6602252917735245</v>
      </c>
      <c r="U80" s="45"/>
      <c r="V80" s="120">
        <v>4</v>
      </c>
      <c r="W80" s="61">
        <v>5</v>
      </c>
      <c r="X80" s="61">
        <v>4</v>
      </c>
      <c r="Y80" s="61">
        <v>6</v>
      </c>
      <c r="Z80" s="61">
        <v>5</v>
      </c>
      <c r="AA80" s="61">
        <v>3</v>
      </c>
      <c r="AB80" s="61">
        <v>4</v>
      </c>
      <c r="AC80" s="61">
        <v>5</v>
      </c>
      <c r="AD80" s="61">
        <v>4</v>
      </c>
      <c r="AE80" s="135">
        <v>4</v>
      </c>
      <c r="AF80" s="61">
        <v>6</v>
      </c>
      <c r="AG80" s="61">
        <v>4</v>
      </c>
      <c r="AH80" s="61">
        <v>4</v>
      </c>
      <c r="AI80" s="61">
        <v>3</v>
      </c>
      <c r="AJ80" s="61">
        <v>5</v>
      </c>
      <c r="AK80" s="61">
        <v>5</v>
      </c>
      <c r="AL80" s="17">
        <f t="shared" si="189"/>
        <v>3</v>
      </c>
      <c r="AM80" s="17">
        <f t="shared" si="190"/>
        <v>6</v>
      </c>
      <c r="AN80" s="17">
        <f t="shared" si="191"/>
        <v>4.4375</v>
      </c>
      <c r="AO80" s="17">
        <f t="shared" si="192"/>
        <v>0.8920949127381756</v>
      </c>
      <c r="AP80" s="45"/>
    </row>
    <row r="81" spans="1:42" s="8" customFormat="1" ht="15.75">
      <c r="A81" s="60" t="s">
        <v>107</v>
      </c>
      <c r="B81" s="10"/>
      <c r="C81" s="10"/>
      <c r="D81" s="61">
        <v>4</v>
      </c>
      <c r="E81" s="61">
        <v>6</v>
      </c>
      <c r="F81" s="61">
        <v>4</v>
      </c>
      <c r="G81" s="61">
        <v>5</v>
      </c>
      <c r="H81" s="61">
        <v>4</v>
      </c>
      <c r="I81" s="61">
        <v>5</v>
      </c>
      <c r="J81" s="135">
        <v>5</v>
      </c>
      <c r="K81" s="61">
        <v>5</v>
      </c>
      <c r="L81" s="61">
        <v>5</v>
      </c>
      <c r="M81" s="61">
        <v>6</v>
      </c>
      <c r="N81" s="61">
        <v>6</v>
      </c>
      <c r="O81" s="61">
        <v>5</v>
      </c>
      <c r="P81" s="61">
        <v>5</v>
      </c>
      <c r="Q81" s="18">
        <f t="shared" si="185"/>
        <v>4</v>
      </c>
      <c r="R81" s="18">
        <f t="shared" si="186"/>
        <v>6</v>
      </c>
      <c r="S81" s="18">
        <f t="shared" si="187"/>
        <v>5</v>
      </c>
      <c r="T81" s="18">
        <f t="shared" si="188"/>
        <v>0.7071067811865476</v>
      </c>
      <c r="U81" s="45"/>
      <c r="V81" s="120">
        <v>5</v>
      </c>
      <c r="W81" s="61">
        <v>6</v>
      </c>
      <c r="X81" s="61">
        <v>4</v>
      </c>
      <c r="Y81" s="61">
        <v>5</v>
      </c>
      <c r="Z81" s="61">
        <v>5</v>
      </c>
      <c r="AA81" s="61">
        <v>5</v>
      </c>
      <c r="AB81" s="61">
        <v>4</v>
      </c>
      <c r="AC81" s="61">
        <v>5</v>
      </c>
      <c r="AD81" s="61">
        <v>4</v>
      </c>
      <c r="AE81" s="135">
        <v>5</v>
      </c>
      <c r="AF81" s="61">
        <v>6</v>
      </c>
      <c r="AG81" s="61">
        <v>5</v>
      </c>
      <c r="AH81" s="61">
        <v>6</v>
      </c>
      <c r="AI81" s="61">
        <v>4</v>
      </c>
      <c r="AJ81" s="61">
        <v>5</v>
      </c>
      <c r="AK81" s="61">
        <v>6</v>
      </c>
      <c r="AL81" s="17">
        <f t="shared" si="189"/>
        <v>4</v>
      </c>
      <c r="AM81" s="17">
        <f t="shared" si="190"/>
        <v>6</v>
      </c>
      <c r="AN81" s="17">
        <f t="shared" si="191"/>
        <v>5</v>
      </c>
      <c r="AO81" s="17">
        <f t="shared" si="192"/>
        <v>0.7302967433402214</v>
      </c>
      <c r="AP81" s="45"/>
    </row>
    <row r="82" spans="2:42" ht="15.75">
      <c r="B82" s="7"/>
      <c r="C82" s="7"/>
      <c r="Q82" s="12"/>
      <c r="R82" s="12"/>
      <c r="S82" s="12"/>
      <c r="T82" s="12"/>
      <c r="U82" s="45"/>
      <c r="AN82" s="12"/>
      <c r="AO82" s="12"/>
      <c r="AP82" s="45"/>
    </row>
    <row r="83" spans="1:42" s="8" customFormat="1" ht="15.75">
      <c r="A83" s="60" t="s">
        <v>108</v>
      </c>
      <c r="B83" s="10"/>
      <c r="C83" s="10"/>
      <c r="D83" s="20">
        <v>87</v>
      </c>
      <c r="E83" s="20">
        <v>95</v>
      </c>
      <c r="F83" s="20">
        <v>93</v>
      </c>
      <c r="G83" s="20">
        <v>98</v>
      </c>
      <c r="H83" s="20">
        <v>86</v>
      </c>
      <c r="I83" s="20">
        <v>84</v>
      </c>
      <c r="J83" s="20">
        <v>91</v>
      </c>
      <c r="K83" s="80">
        <v>84</v>
      </c>
      <c r="L83" s="20">
        <v>86</v>
      </c>
      <c r="M83" s="20">
        <v>98</v>
      </c>
      <c r="N83" s="20">
        <v>97</v>
      </c>
      <c r="O83" s="20">
        <v>86</v>
      </c>
      <c r="P83" s="20">
        <v>89</v>
      </c>
      <c r="Q83" s="18">
        <f>MIN(D83:P83)</f>
        <v>84</v>
      </c>
      <c r="R83" s="18">
        <f>MAX(D83:P83)</f>
        <v>98</v>
      </c>
      <c r="S83" s="18">
        <f>AVERAGE(D83:P83)</f>
        <v>90.3076923076923</v>
      </c>
      <c r="T83" s="18">
        <f>STDEV(D83:P83)</f>
        <v>5.328924459723171</v>
      </c>
      <c r="U83" s="45"/>
      <c r="V83" s="6">
        <v>86</v>
      </c>
      <c r="W83" s="20">
        <v>88</v>
      </c>
      <c r="X83" s="20">
        <v>87</v>
      </c>
      <c r="Y83" s="20">
        <v>89</v>
      </c>
      <c r="Z83" s="20">
        <v>85</v>
      </c>
      <c r="AA83" s="20">
        <v>92</v>
      </c>
      <c r="AB83" s="20">
        <v>83</v>
      </c>
      <c r="AC83" s="20">
        <v>85</v>
      </c>
      <c r="AD83" s="20">
        <v>87</v>
      </c>
      <c r="AE83" s="20">
        <v>89</v>
      </c>
      <c r="AF83" s="80">
        <v>90</v>
      </c>
      <c r="AG83" s="20">
        <v>86</v>
      </c>
      <c r="AH83" s="20">
        <v>97</v>
      </c>
      <c r="AI83" s="20">
        <v>92</v>
      </c>
      <c r="AJ83" s="20">
        <v>91</v>
      </c>
      <c r="AK83" s="20">
        <v>89</v>
      </c>
      <c r="AL83" s="17">
        <f>MIN(V83:AK83)</f>
        <v>83</v>
      </c>
      <c r="AM83" s="17">
        <f>MAX(V83:AK83)</f>
        <v>97</v>
      </c>
      <c r="AN83" s="17">
        <f>AVERAGE(V83:AK83)</f>
        <v>88.5</v>
      </c>
      <c r="AO83" s="17">
        <f>STDEV(V83:AK83)</f>
        <v>3.444802848737017</v>
      </c>
      <c r="AP83" s="45"/>
    </row>
    <row r="84" spans="1:42" s="8" customFormat="1" ht="15.75">
      <c r="A84" s="60" t="s">
        <v>109</v>
      </c>
      <c r="B84" s="10"/>
      <c r="C84" s="10"/>
      <c r="D84" s="20">
        <v>83</v>
      </c>
      <c r="E84" s="20">
        <v>78</v>
      </c>
      <c r="F84" s="20">
        <v>57</v>
      </c>
      <c r="G84" s="20">
        <v>89</v>
      </c>
      <c r="H84" s="20">
        <v>76</v>
      </c>
      <c r="I84" s="20">
        <v>75</v>
      </c>
      <c r="J84" s="20">
        <v>80</v>
      </c>
      <c r="K84" s="80">
        <v>80</v>
      </c>
      <c r="L84" s="20">
        <v>81</v>
      </c>
      <c r="M84" s="20">
        <v>79</v>
      </c>
      <c r="N84" s="20">
        <v>91</v>
      </c>
      <c r="O84" s="20">
        <v>78</v>
      </c>
      <c r="P84" s="20">
        <v>68</v>
      </c>
      <c r="Q84" s="18">
        <f>MIN(D84:P84)</f>
        <v>57</v>
      </c>
      <c r="R84" s="18">
        <f>MAX(D84:P84)</f>
        <v>91</v>
      </c>
      <c r="S84" s="18">
        <f>AVERAGE(D84:P84)</f>
        <v>78.07692307692308</v>
      </c>
      <c r="T84" s="18">
        <f>STDEV(D84:P84)</f>
        <v>8.597107444382472</v>
      </c>
      <c r="U84" s="45"/>
      <c r="V84" s="6">
        <v>55</v>
      </c>
      <c r="W84" s="20">
        <v>77</v>
      </c>
      <c r="X84" s="20">
        <v>76</v>
      </c>
      <c r="Y84" s="20">
        <v>82</v>
      </c>
      <c r="Z84" s="20">
        <v>76</v>
      </c>
      <c r="AA84" s="20">
        <v>84</v>
      </c>
      <c r="AB84" s="20">
        <v>74</v>
      </c>
      <c r="AC84" s="20">
        <v>77</v>
      </c>
      <c r="AD84" s="20">
        <v>67</v>
      </c>
      <c r="AE84" s="20">
        <v>59</v>
      </c>
      <c r="AF84" s="80">
        <v>72</v>
      </c>
      <c r="AG84" s="20">
        <v>75</v>
      </c>
      <c r="AH84" s="20">
        <v>70</v>
      </c>
      <c r="AI84" s="20">
        <v>68</v>
      </c>
      <c r="AJ84" s="20">
        <v>85</v>
      </c>
      <c r="AK84" s="20">
        <v>79</v>
      </c>
      <c r="AL84" s="17">
        <f>MIN(V84:AK84)</f>
        <v>55</v>
      </c>
      <c r="AM84" s="17">
        <f>MAX(V84:AK84)</f>
        <v>85</v>
      </c>
      <c r="AN84" s="17">
        <f>AVERAGE(V84:AK84)</f>
        <v>73.5</v>
      </c>
      <c r="AO84" s="17">
        <f>STDEV(V84:AK84)</f>
        <v>8.262364471909155</v>
      </c>
      <c r="AP84" s="45"/>
    </row>
    <row r="85" spans="1:42" s="8" customFormat="1" ht="15.75">
      <c r="A85" s="60" t="s">
        <v>110</v>
      </c>
      <c r="B85" s="10"/>
      <c r="C85" s="10"/>
      <c r="D85" s="20">
        <v>83</v>
      </c>
      <c r="E85" s="20">
        <v>11</v>
      </c>
      <c r="F85" s="20">
        <v>34</v>
      </c>
      <c r="G85" s="20">
        <v>19</v>
      </c>
      <c r="H85" s="20">
        <v>22</v>
      </c>
      <c r="I85" s="20">
        <v>51</v>
      </c>
      <c r="J85" s="20">
        <v>33</v>
      </c>
      <c r="K85" s="80">
        <v>68</v>
      </c>
      <c r="L85" s="20">
        <v>81</v>
      </c>
      <c r="M85" s="20">
        <v>28</v>
      </c>
      <c r="N85" s="20">
        <v>51</v>
      </c>
      <c r="O85" s="20">
        <v>25</v>
      </c>
      <c r="P85" s="20">
        <v>29</v>
      </c>
      <c r="Q85" s="18">
        <f>MIN(D85:P85)</f>
        <v>11</v>
      </c>
      <c r="R85" s="18">
        <f>MAX(D85:P85)</f>
        <v>83</v>
      </c>
      <c r="S85" s="18">
        <f>AVERAGE(D85:P85)</f>
        <v>41.15384615384615</v>
      </c>
      <c r="T85" s="18">
        <f>STDEV(D85:P85)</f>
        <v>23.66377736064889</v>
      </c>
      <c r="U85" s="45"/>
      <c r="V85" s="6">
        <v>30</v>
      </c>
      <c r="W85" s="20">
        <v>41</v>
      </c>
      <c r="X85" s="20">
        <v>54</v>
      </c>
      <c r="Y85" s="20">
        <v>82</v>
      </c>
      <c r="Z85" s="20">
        <v>52</v>
      </c>
      <c r="AA85" s="20">
        <v>61</v>
      </c>
      <c r="AB85" s="20">
        <v>69</v>
      </c>
      <c r="AC85" s="20">
        <v>77</v>
      </c>
      <c r="AD85" s="20">
        <v>14</v>
      </c>
      <c r="AE85" s="20">
        <v>37</v>
      </c>
      <c r="AF85" s="80">
        <v>16</v>
      </c>
      <c r="AG85" s="20">
        <v>75</v>
      </c>
      <c r="AH85" s="20">
        <v>46</v>
      </c>
      <c r="AI85" s="20">
        <v>33</v>
      </c>
      <c r="AJ85" s="20">
        <v>85</v>
      </c>
      <c r="AK85" s="20">
        <v>60</v>
      </c>
      <c r="AL85" s="17">
        <f>MIN(V85:AK85)</f>
        <v>14</v>
      </c>
      <c r="AM85" s="17">
        <f>MAX(V85:AK85)</f>
        <v>85</v>
      </c>
      <c r="AN85" s="17">
        <f>AVERAGE(V85:AK85)</f>
        <v>52</v>
      </c>
      <c r="AO85" s="17">
        <f>STDEV(V85:AK85)</f>
        <v>22.432119828495924</v>
      </c>
      <c r="AP85" s="37"/>
    </row>
    <row r="86" spans="1:42" s="8" customFormat="1" ht="15.75">
      <c r="A86" s="60" t="s">
        <v>111</v>
      </c>
      <c r="B86" s="10"/>
      <c r="C86" s="10"/>
      <c r="D86" s="20">
        <v>6</v>
      </c>
      <c r="E86" s="20">
        <v>3</v>
      </c>
      <c r="F86" s="20">
        <v>3</v>
      </c>
      <c r="G86" s="20">
        <v>5</v>
      </c>
      <c r="H86" s="20">
        <v>3</v>
      </c>
      <c r="I86" s="20">
        <v>6</v>
      </c>
      <c r="J86" s="20">
        <v>3</v>
      </c>
      <c r="K86" s="80">
        <v>4</v>
      </c>
      <c r="L86" s="20">
        <v>3</v>
      </c>
      <c r="M86" s="20">
        <v>5</v>
      </c>
      <c r="N86" s="20">
        <v>4</v>
      </c>
      <c r="O86" s="20">
        <v>6</v>
      </c>
      <c r="P86" s="20">
        <v>4</v>
      </c>
      <c r="Q86" s="18">
        <f>MIN(D86:P86)</f>
        <v>3</v>
      </c>
      <c r="R86" s="18">
        <f>MAX(D86:P86)</f>
        <v>6</v>
      </c>
      <c r="S86" s="18">
        <f>AVERAGE(D86:P86)</f>
        <v>4.230769230769231</v>
      </c>
      <c r="T86" s="18">
        <f>STDEV(D86:P86)</f>
        <v>1.2351684199496953</v>
      </c>
      <c r="U86" s="45"/>
      <c r="V86" s="6">
        <v>3</v>
      </c>
      <c r="W86" s="20">
        <v>3</v>
      </c>
      <c r="X86" s="20">
        <v>3</v>
      </c>
      <c r="Y86" s="20">
        <v>3</v>
      </c>
      <c r="Z86" s="20">
        <v>4</v>
      </c>
      <c r="AA86" s="20">
        <v>4</v>
      </c>
      <c r="AB86" s="20">
        <v>3</v>
      </c>
      <c r="AC86" s="20">
        <v>4</v>
      </c>
      <c r="AD86" s="20">
        <v>3</v>
      </c>
      <c r="AE86" s="20">
        <v>5</v>
      </c>
      <c r="AF86" s="80">
        <v>4</v>
      </c>
      <c r="AG86" s="20">
        <v>6</v>
      </c>
      <c r="AH86" s="20">
        <v>6</v>
      </c>
      <c r="AI86" s="20">
        <v>5</v>
      </c>
      <c r="AJ86" s="20">
        <v>6</v>
      </c>
      <c r="AK86" s="20">
        <v>4</v>
      </c>
      <c r="AL86" s="17">
        <f>MIN(V86:AK86)</f>
        <v>3</v>
      </c>
      <c r="AM86" s="17">
        <f>MAX(V86:AK86)</f>
        <v>6</v>
      </c>
      <c r="AN86" s="17">
        <f>AVERAGE(V86:AK86)</f>
        <v>4.125</v>
      </c>
      <c r="AO86" s="17">
        <f>STDEV(V86:AK86)</f>
        <v>1.1474609652039003</v>
      </c>
      <c r="AP86" s="45"/>
    </row>
    <row r="87" spans="21:42" ht="15.75">
      <c r="U87" s="45"/>
      <c r="AP87" s="45"/>
    </row>
    <row r="88" spans="21:42" ht="15.75">
      <c r="U88" s="45"/>
      <c r="AP88" s="45"/>
    </row>
    <row r="89" spans="1:42" ht="16.5" thickBot="1">
      <c r="A89" s="50"/>
      <c r="B89" s="10"/>
      <c r="C89" s="10"/>
      <c r="D89" s="11"/>
      <c r="E89" s="11"/>
      <c r="F89" s="11"/>
      <c r="G89" s="11"/>
      <c r="H89" s="11"/>
      <c r="I89" s="11"/>
      <c r="J89" s="137"/>
      <c r="K89" s="11"/>
      <c r="L89" s="11"/>
      <c r="M89" s="11"/>
      <c r="N89" s="11"/>
      <c r="O89" s="11"/>
      <c r="P89" s="11"/>
      <c r="Q89" s="55"/>
      <c r="R89" s="55"/>
      <c r="S89" s="55"/>
      <c r="T89" s="55"/>
      <c r="U89" s="45"/>
      <c r="V89" s="121"/>
      <c r="W89" s="11"/>
      <c r="X89" s="11"/>
      <c r="Y89" s="11"/>
      <c r="Z89" s="11"/>
      <c r="AA89" s="11"/>
      <c r="AB89" s="11"/>
      <c r="AC89" s="11"/>
      <c r="AD89" s="11"/>
      <c r="AE89" s="137"/>
      <c r="AF89" s="11"/>
      <c r="AG89" s="11"/>
      <c r="AH89" s="11"/>
      <c r="AI89" s="11"/>
      <c r="AJ89" s="11"/>
      <c r="AK89" s="11"/>
      <c r="AL89" s="55"/>
      <c r="AM89" s="55"/>
      <c r="AN89" s="55"/>
      <c r="AO89" s="55"/>
      <c r="AP89" s="45"/>
    </row>
    <row r="90" spans="1:42" s="155" customFormat="1" ht="15.75">
      <c r="A90" s="150" t="s">
        <v>121</v>
      </c>
      <c r="B90" s="151"/>
      <c r="C90" s="151"/>
      <c r="D90" s="152"/>
      <c r="E90" s="152"/>
      <c r="F90" s="152"/>
      <c r="G90" s="152"/>
      <c r="H90" s="152"/>
      <c r="I90" s="152"/>
      <c r="J90" s="153"/>
      <c r="K90" s="152"/>
      <c r="L90" s="152"/>
      <c r="M90" s="152"/>
      <c r="N90" s="152"/>
      <c r="O90" s="152"/>
      <c r="P90" s="152"/>
      <c r="Q90" s="154"/>
      <c r="R90" s="154"/>
      <c r="S90" s="154"/>
      <c r="T90" s="154"/>
      <c r="U90" s="154"/>
      <c r="V90" s="152"/>
      <c r="W90" s="152"/>
      <c r="X90" s="152"/>
      <c r="Y90" s="152"/>
      <c r="Z90" s="152"/>
      <c r="AA90" s="152"/>
      <c r="AB90" s="152"/>
      <c r="AC90" s="152"/>
      <c r="AD90" s="152"/>
      <c r="AE90" s="153"/>
      <c r="AF90" s="152"/>
      <c r="AG90" s="152"/>
      <c r="AH90" s="152"/>
      <c r="AI90" s="152"/>
      <c r="AJ90" s="152"/>
      <c r="AK90" s="152"/>
      <c r="AL90" s="154"/>
      <c r="AM90" s="154"/>
      <c r="AN90" s="154"/>
      <c r="AO90" s="154"/>
      <c r="AP90" s="154"/>
    </row>
    <row r="91" spans="1:42" ht="15.75">
      <c r="A91" s="65" t="s">
        <v>6</v>
      </c>
      <c r="B91" s="47"/>
      <c r="C91" s="47"/>
      <c r="D91" s="15">
        <v>64.63</v>
      </c>
      <c r="E91" s="16">
        <v>87.24</v>
      </c>
      <c r="F91" s="16">
        <v>61.63</v>
      </c>
      <c r="G91" s="16">
        <v>76.04</v>
      </c>
      <c r="H91" s="16">
        <v>68.41</v>
      </c>
      <c r="I91" s="16">
        <v>63.129999999999995</v>
      </c>
      <c r="J91" s="16">
        <v>70.33500000000001</v>
      </c>
      <c r="K91" s="145">
        <v>68.57</v>
      </c>
      <c r="L91" s="16">
        <v>65.68</v>
      </c>
      <c r="M91" s="16">
        <v>70.76</v>
      </c>
      <c r="N91" s="16">
        <v>73.74</v>
      </c>
      <c r="O91" s="16">
        <v>69.74</v>
      </c>
      <c r="P91" s="16">
        <v>64.5</v>
      </c>
      <c r="Q91" s="18"/>
      <c r="R91" s="18"/>
      <c r="S91" s="18"/>
      <c r="T91" s="18"/>
      <c r="U91" s="45"/>
      <c r="V91" s="122">
        <v>67.08</v>
      </c>
      <c r="W91" s="72">
        <v>64.7</v>
      </c>
      <c r="X91" s="72">
        <v>65.45</v>
      </c>
      <c r="Y91" s="72">
        <v>60.43</v>
      </c>
      <c r="Z91" s="72">
        <v>54.97</v>
      </c>
      <c r="AA91" s="72">
        <v>61.3875</v>
      </c>
      <c r="AB91" s="72">
        <v>62.7525</v>
      </c>
      <c r="AC91" s="16">
        <v>62.86</v>
      </c>
      <c r="AD91" s="16">
        <v>69.87</v>
      </c>
      <c r="AE91" s="16">
        <v>49.51</v>
      </c>
      <c r="AF91" s="145">
        <v>68.96</v>
      </c>
      <c r="AG91" s="16">
        <v>70.95</v>
      </c>
      <c r="AH91" s="16">
        <v>65.73</v>
      </c>
      <c r="AI91" s="16">
        <v>66.07</v>
      </c>
      <c r="AJ91" s="16">
        <v>64.83</v>
      </c>
      <c r="AK91" s="16">
        <v>54.34</v>
      </c>
      <c r="AL91" s="18"/>
      <c r="AM91" s="18"/>
      <c r="AN91" s="18"/>
      <c r="AO91" s="18"/>
      <c r="AP91" s="45"/>
    </row>
    <row r="92" spans="1:42" ht="15.75">
      <c r="A92" s="24" t="s">
        <v>59</v>
      </c>
      <c r="B92" s="47"/>
      <c r="C92" s="47"/>
      <c r="D92" s="2">
        <v>5.69</v>
      </c>
      <c r="E92" s="3">
        <v>7.94</v>
      </c>
      <c r="F92" s="3">
        <v>5.11</v>
      </c>
      <c r="G92" s="3">
        <v>6.32</v>
      </c>
      <c r="H92" s="3">
        <v>5.900000000000001</v>
      </c>
      <c r="I92" s="3">
        <v>5.4</v>
      </c>
      <c r="J92" s="146">
        <v>6</v>
      </c>
      <c r="K92" s="3">
        <v>5.87</v>
      </c>
      <c r="L92" s="3">
        <v>5.5</v>
      </c>
      <c r="M92" s="3">
        <v>5.35</v>
      </c>
      <c r="N92" s="3">
        <v>5.91</v>
      </c>
      <c r="O92" s="3">
        <v>5.32</v>
      </c>
      <c r="P92" s="3">
        <v>5.3</v>
      </c>
      <c r="Q92" s="18"/>
      <c r="R92" s="18"/>
      <c r="S92" s="18"/>
      <c r="T92" s="18"/>
      <c r="U92" s="45"/>
      <c r="V92" s="123">
        <v>5.2</v>
      </c>
      <c r="W92" s="75">
        <v>5.48</v>
      </c>
      <c r="X92" s="75">
        <v>5.87</v>
      </c>
      <c r="Y92" s="75">
        <v>5.02</v>
      </c>
      <c r="Z92" s="75">
        <v>4.59</v>
      </c>
      <c r="AA92" s="75">
        <v>5.24</v>
      </c>
      <c r="AB92" s="75">
        <v>5.34</v>
      </c>
      <c r="AC92" s="75">
        <v>5.39</v>
      </c>
      <c r="AD92" s="75">
        <v>5.29</v>
      </c>
      <c r="AE92" s="138">
        <v>4.16</v>
      </c>
      <c r="AF92" s="3">
        <v>5.58</v>
      </c>
      <c r="AG92" s="3">
        <v>5.56</v>
      </c>
      <c r="AH92" s="3">
        <v>5.63</v>
      </c>
      <c r="AI92" s="3">
        <v>5.52</v>
      </c>
      <c r="AJ92" s="75">
        <v>5.15</v>
      </c>
      <c r="AK92" s="75">
        <v>4.67</v>
      </c>
      <c r="AL92" s="18"/>
      <c r="AM92" s="18"/>
      <c r="AN92" s="18"/>
      <c r="AO92" s="18"/>
      <c r="AP92" s="45"/>
    </row>
    <row r="93" spans="1:42" ht="15.75">
      <c r="A93" s="23" t="s">
        <v>60</v>
      </c>
      <c r="B93" s="47"/>
      <c r="C93" s="47"/>
      <c r="D93" s="2">
        <v>3.54</v>
      </c>
      <c r="E93" s="3">
        <v>5.02</v>
      </c>
      <c r="F93" s="3">
        <v>3.37</v>
      </c>
      <c r="G93" s="3">
        <v>4.16</v>
      </c>
      <c r="H93" s="3">
        <v>3.746</v>
      </c>
      <c r="I93" s="3">
        <v>3.755</v>
      </c>
      <c r="J93" s="146">
        <v>3.85</v>
      </c>
      <c r="K93" s="3">
        <v>4.24</v>
      </c>
      <c r="L93" s="3">
        <v>3.72</v>
      </c>
      <c r="M93" s="3">
        <v>3.97</v>
      </c>
      <c r="N93" s="3">
        <v>4.13</v>
      </c>
      <c r="O93" s="3">
        <v>3.96</v>
      </c>
      <c r="P93" s="3">
        <v>3.66</v>
      </c>
      <c r="Q93" s="18"/>
      <c r="R93" s="18"/>
      <c r="S93" s="18"/>
      <c r="T93" s="18"/>
      <c r="U93" s="45"/>
      <c r="V93" s="123">
        <v>3.66</v>
      </c>
      <c r="W93" s="75">
        <v>3.7</v>
      </c>
      <c r="X93" s="75">
        <v>3.77</v>
      </c>
      <c r="Y93" s="75">
        <v>3.59</v>
      </c>
      <c r="Z93" s="75">
        <v>3.37</v>
      </c>
      <c r="AA93" s="75">
        <v>3.6</v>
      </c>
      <c r="AB93" s="75">
        <v>3.6</v>
      </c>
      <c r="AC93" s="75">
        <v>3.45</v>
      </c>
      <c r="AD93" s="75">
        <v>3.63</v>
      </c>
      <c r="AE93" s="138">
        <v>3.14</v>
      </c>
      <c r="AF93" s="3">
        <v>3.95</v>
      </c>
      <c r="AG93" s="3">
        <v>3.94</v>
      </c>
      <c r="AH93" s="3">
        <v>3.69</v>
      </c>
      <c r="AI93" s="3">
        <v>3.66</v>
      </c>
      <c r="AJ93" s="75">
        <v>3.46</v>
      </c>
      <c r="AK93" s="75">
        <v>3.25</v>
      </c>
      <c r="AL93" s="18"/>
      <c r="AM93" s="18"/>
      <c r="AN93" s="18"/>
      <c r="AO93" s="18"/>
      <c r="AP93" s="45"/>
    </row>
    <row r="94" spans="1:42" ht="15.75">
      <c r="A94" s="24" t="s">
        <v>61</v>
      </c>
      <c r="B94" s="47"/>
      <c r="C94" s="47"/>
      <c r="D94" s="2">
        <v>7.96</v>
      </c>
      <c r="E94" s="3">
        <v>11.66</v>
      </c>
      <c r="F94" s="3">
        <v>7.96</v>
      </c>
      <c r="G94" s="3">
        <v>9.88</v>
      </c>
      <c r="H94" s="3">
        <v>8.6</v>
      </c>
      <c r="I94" s="3">
        <v>7.96</v>
      </c>
      <c r="J94" s="146">
        <v>8.92</v>
      </c>
      <c r="K94" s="3">
        <v>8.47</v>
      </c>
      <c r="L94" s="3">
        <v>8.52</v>
      </c>
      <c r="M94" s="3">
        <v>8.68</v>
      </c>
      <c r="N94" s="3">
        <v>9.77</v>
      </c>
      <c r="O94" s="3">
        <v>8.844999999999999</v>
      </c>
      <c r="P94" s="3">
        <v>9.01</v>
      </c>
      <c r="Q94" s="18"/>
      <c r="R94" s="18"/>
      <c r="S94" s="18"/>
      <c r="T94" s="18"/>
      <c r="U94" s="45"/>
      <c r="V94" s="123">
        <v>8.46</v>
      </c>
      <c r="W94" s="75">
        <v>8.6</v>
      </c>
      <c r="X94" s="75">
        <v>8.9</v>
      </c>
      <c r="Y94" s="75">
        <v>8.09</v>
      </c>
      <c r="Z94" s="75">
        <v>7.37</v>
      </c>
      <c r="AA94" s="75">
        <v>8.24</v>
      </c>
      <c r="AB94" s="75">
        <v>8.42</v>
      </c>
      <c r="AC94" s="75">
        <v>8.21</v>
      </c>
      <c r="AD94" s="75">
        <v>8.33</v>
      </c>
      <c r="AE94" s="138">
        <v>6.65</v>
      </c>
      <c r="AF94" s="3">
        <v>9.18</v>
      </c>
      <c r="AG94" s="3">
        <v>9.54</v>
      </c>
      <c r="AH94" s="3">
        <v>7.49</v>
      </c>
      <c r="AI94" s="3">
        <v>9.62</v>
      </c>
      <c r="AJ94" s="75">
        <v>8.9</v>
      </c>
      <c r="AK94" s="75">
        <v>7.04</v>
      </c>
      <c r="AL94" s="18"/>
      <c r="AM94" s="18"/>
      <c r="AN94" s="18"/>
      <c r="AO94" s="18"/>
      <c r="AP94" s="45"/>
    </row>
    <row r="95" spans="1:42" ht="15.75">
      <c r="A95" s="23" t="s">
        <v>62</v>
      </c>
      <c r="B95" s="47"/>
      <c r="C95" s="47"/>
      <c r="D95" s="2">
        <v>17.05</v>
      </c>
      <c r="E95" s="3">
        <v>22.56</v>
      </c>
      <c r="F95" s="3">
        <v>16.27</v>
      </c>
      <c r="G95" s="3">
        <v>19.36</v>
      </c>
      <c r="H95" s="3">
        <v>17.82</v>
      </c>
      <c r="I95" s="3">
        <v>16.66</v>
      </c>
      <c r="J95" s="146">
        <v>18.2</v>
      </c>
      <c r="K95" s="3">
        <v>17.31</v>
      </c>
      <c r="L95" s="3">
        <v>16.94</v>
      </c>
      <c r="M95" s="3">
        <v>17.64</v>
      </c>
      <c r="N95" s="3">
        <v>18.39</v>
      </c>
      <c r="O95" s="3">
        <v>17.52</v>
      </c>
      <c r="P95" s="3">
        <v>17.41</v>
      </c>
      <c r="Q95" s="18"/>
      <c r="R95" s="18"/>
      <c r="S95" s="18"/>
      <c r="T95" s="18"/>
      <c r="U95" s="45"/>
      <c r="V95" s="123">
        <v>16.79</v>
      </c>
      <c r="W95" s="75">
        <v>16.45</v>
      </c>
      <c r="X95" s="75">
        <v>17.15</v>
      </c>
      <c r="Y95" s="75">
        <v>16.07</v>
      </c>
      <c r="Z95" s="75">
        <v>14.67</v>
      </c>
      <c r="AA95" s="75">
        <v>16.09</v>
      </c>
      <c r="AB95" s="75">
        <v>16.44</v>
      </c>
      <c r="AC95" s="75">
        <v>16.4</v>
      </c>
      <c r="AD95" s="75">
        <v>16.26</v>
      </c>
      <c r="AE95" s="138">
        <v>13.27</v>
      </c>
      <c r="AF95" s="3">
        <v>17.8</v>
      </c>
      <c r="AG95" s="3">
        <v>18.29</v>
      </c>
      <c r="AH95" s="3">
        <v>16.12</v>
      </c>
      <c r="AI95" s="3">
        <v>18.41</v>
      </c>
      <c r="AJ95" s="75">
        <v>16.7</v>
      </c>
      <c r="AK95" s="75">
        <v>13.96</v>
      </c>
      <c r="AL95" s="18"/>
      <c r="AM95" s="18"/>
      <c r="AN95" s="18"/>
      <c r="AO95" s="18"/>
      <c r="AP95" s="45"/>
    </row>
    <row r="96" spans="1:42" ht="15.75">
      <c r="A96" s="24" t="s">
        <v>63</v>
      </c>
      <c r="B96" s="47"/>
      <c r="C96" s="47"/>
      <c r="D96" s="2">
        <v>11.43</v>
      </c>
      <c r="E96" s="3">
        <v>15.59</v>
      </c>
      <c r="F96" s="3">
        <v>10.87</v>
      </c>
      <c r="G96" s="3">
        <v>13.13</v>
      </c>
      <c r="H96" s="3">
        <v>11.99</v>
      </c>
      <c r="I96" s="3">
        <v>11.149999999999999</v>
      </c>
      <c r="J96" s="146">
        <v>12.280000000000001</v>
      </c>
      <c r="K96" s="3">
        <v>12</v>
      </c>
      <c r="L96" s="3">
        <v>11.2</v>
      </c>
      <c r="M96" s="3">
        <v>10.83</v>
      </c>
      <c r="N96" s="3">
        <v>11.85</v>
      </c>
      <c r="O96" s="3">
        <v>11.165</v>
      </c>
      <c r="P96" s="3">
        <v>11.5</v>
      </c>
      <c r="Q96" s="18"/>
      <c r="R96" s="18"/>
      <c r="S96" s="18"/>
      <c r="T96" s="18"/>
      <c r="U96" s="45"/>
      <c r="V96" s="123">
        <v>11.94</v>
      </c>
      <c r="W96" s="75">
        <v>11.94</v>
      </c>
      <c r="X96" s="75">
        <v>11.33</v>
      </c>
      <c r="Y96" s="75">
        <v>11.27</v>
      </c>
      <c r="Z96" s="75">
        <v>9.96</v>
      </c>
      <c r="AA96" s="75">
        <v>11.12</v>
      </c>
      <c r="AB96" s="75">
        <v>11.42</v>
      </c>
      <c r="AC96" s="75">
        <v>11.32</v>
      </c>
      <c r="AD96" s="75">
        <v>11.29</v>
      </c>
      <c r="AE96" s="138">
        <v>8.66</v>
      </c>
      <c r="AF96" s="3">
        <v>11.38</v>
      </c>
      <c r="AG96" s="3">
        <v>11.32</v>
      </c>
      <c r="AH96" s="3">
        <v>11.9</v>
      </c>
      <c r="AI96" s="3">
        <v>12.04</v>
      </c>
      <c r="AJ96" s="75">
        <v>10.98</v>
      </c>
      <c r="AK96" s="75">
        <v>8.8</v>
      </c>
      <c r="AL96" s="18"/>
      <c r="AM96" s="18"/>
      <c r="AN96" s="18"/>
      <c r="AO96" s="18"/>
      <c r="AP96" s="45"/>
    </row>
    <row r="97" spans="1:42" ht="15.75">
      <c r="A97" s="23" t="s">
        <v>64</v>
      </c>
      <c r="B97" s="47"/>
      <c r="C97" s="47"/>
      <c r="D97" s="2">
        <v>9.03</v>
      </c>
      <c r="E97" s="3">
        <v>11.61</v>
      </c>
      <c r="F97" s="3">
        <v>8.32</v>
      </c>
      <c r="G97" s="3">
        <v>9.45</v>
      </c>
      <c r="H97" s="3">
        <v>9.17</v>
      </c>
      <c r="I97" s="3">
        <v>8.675</v>
      </c>
      <c r="J97" s="146">
        <v>9.239999999999998</v>
      </c>
      <c r="K97" s="3">
        <v>9.76</v>
      </c>
      <c r="L97" s="3">
        <v>8.48</v>
      </c>
      <c r="M97" s="3">
        <v>8.93</v>
      </c>
      <c r="N97" s="3">
        <v>9.09</v>
      </c>
      <c r="O97" s="3">
        <v>9.1</v>
      </c>
      <c r="P97" s="3">
        <v>9.27</v>
      </c>
      <c r="Q97" s="18"/>
      <c r="R97" s="18"/>
      <c r="S97" s="18"/>
      <c r="T97" s="18"/>
      <c r="U97" s="45"/>
      <c r="V97" s="123">
        <v>8.57</v>
      </c>
      <c r="W97" s="75">
        <v>9.17</v>
      </c>
      <c r="X97" s="75">
        <v>8.29</v>
      </c>
      <c r="Y97" s="75">
        <v>8.67</v>
      </c>
      <c r="Z97" s="75">
        <v>7.79</v>
      </c>
      <c r="AA97" s="75">
        <v>8.48</v>
      </c>
      <c r="AB97" s="75">
        <v>8.7</v>
      </c>
      <c r="AC97" s="75">
        <v>7.87</v>
      </c>
      <c r="AD97" s="75">
        <v>8.59</v>
      </c>
      <c r="AE97" s="138">
        <v>6.92</v>
      </c>
      <c r="AF97" s="3">
        <v>8.23</v>
      </c>
      <c r="AG97" s="3">
        <v>8.43</v>
      </c>
      <c r="AH97" s="3">
        <v>8.76</v>
      </c>
      <c r="AI97" s="3">
        <v>9.03</v>
      </c>
      <c r="AJ97" s="75">
        <v>9.17</v>
      </c>
      <c r="AK97" s="75">
        <v>7.79</v>
      </c>
      <c r="AL97" s="18"/>
      <c r="AM97" s="18"/>
      <c r="AN97" s="18"/>
      <c r="AO97" s="18"/>
      <c r="AP97" s="45"/>
    </row>
    <row r="98" spans="1:42" ht="15.75">
      <c r="A98" s="23" t="s">
        <v>65</v>
      </c>
      <c r="B98" s="47"/>
      <c r="C98" s="47"/>
      <c r="D98" s="2">
        <v>10.53</v>
      </c>
      <c r="E98" s="3">
        <v>13.14</v>
      </c>
      <c r="F98" s="3">
        <v>9.43</v>
      </c>
      <c r="G98" s="3">
        <v>9.97</v>
      </c>
      <c r="H98" s="3">
        <v>10.34</v>
      </c>
      <c r="I98" s="3">
        <v>9.98</v>
      </c>
      <c r="J98" s="146">
        <v>10.25</v>
      </c>
      <c r="K98" s="3">
        <v>10.34</v>
      </c>
      <c r="L98" s="3">
        <v>9.21</v>
      </c>
      <c r="M98" s="3">
        <v>10.07</v>
      </c>
      <c r="N98" s="3">
        <v>10.02</v>
      </c>
      <c r="O98" s="3">
        <v>10.11</v>
      </c>
      <c r="P98" s="3">
        <v>10.15</v>
      </c>
      <c r="Q98" s="18"/>
      <c r="R98" s="18"/>
      <c r="S98" s="18"/>
      <c r="T98" s="18"/>
      <c r="U98" s="45"/>
      <c r="V98" s="123">
        <v>9.05</v>
      </c>
      <c r="W98" s="75">
        <v>9.18</v>
      </c>
      <c r="X98" s="75">
        <v>8.66</v>
      </c>
      <c r="Y98" s="75">
        <v>8.98</v>
      </c>
      <c r="Z98" s="75">
        <v>7.94</v>
      </c>
      <c r="AA98" s="75">
        <v>8.69</v>
      </c>
      <c r="AB98" s="75">
        <v>8.95</v>
      </c>
      <c r="AC98" s="75">
        <v>8.5</v>
      </c>
      <c r="AD98" s="75">
        <v>8.82</v>
      </c>
      <c r="AE98" s="138">
        <v>6.91</v>
      </c>
      <c r="AF98" s="3">
        <v>9.57</v>
      </c>
      <c r="AG98" s="3">
        <v>9.49</v>
      </c>
      <c r="AH98" s="3">
        <v>9.58</v>
      </c>
      <c r="AI98" s="3">
        <v>9.79</v>
      </c>
      <c r="AJ98" s="75">
        <v>9.18</v>
      </c>
      <c r="AK98" s="75">
        <v>6.93</v>
      </c>
      <c r="AL98" s="18"/>
      <c r="AM98" s="18"/>
      <c r="AN98" s="18"/>
      <c r="AO98" s="18"/>
      <c r="AP98" s="45"/>
    </row>
    <row r="99" spans="1:42" ht="15.75">
      <c r="A99" s="23" t="s">
        <v>66</v>
      </c>
      <c r="B99" s="47"/>
      <c r="C99" s="47"/>
      <c r="D99" s="2">
        <v>6.59</v>
      </c>
      <c r="E99" s="3">
        <v>8.31</v>
      </c>
      <c r="F99" s="3">
        <v>5.99</v>
      </c>
      <c r="G99" s="3">
        <v>6.72</v>
      </c>
      <c r="H99" s="3">
        <v>6.36</v>
      </c>
      <c r="I99" s="3">
        <v>6.39</v>
      </c>
      <c r="J99" s="146">
        <v>6.45</v>
      </c>
      <c r="K99" s="3">
        <v>7.11</v>
      </c>
      <c r="L99" s="3">
        <v>6.33</v>
      </c>
      <c r="M99" s="3">
        <v>6.52</v>
      </c>
      <c r="N99" s="3">
        <v>6.72</v>
      </c>
      <c r="O99" s="3">
        <v>6.53</v>
      </c>
      <c r="P99" s="3">
        <v>6.55</v>
      </c>
      <c r="Q99" s="18"/>
      <c r="R99" s="18"/>
      <c r="S99" s="18"/>
      <c r="T99" s="18"/>
      <c r="U99" s="45"/>
      <c r="V99" s="123">
        <v>6.24</v>
      </c>
      <c r="W99" s="75">
        <v>6.36</v>
      </c>
      <c r="X99" s="75">
        <v>6.02</v>
      </c>
      <c r="Y99" s="75">
        <v>5.43</v>
      </c>
      <c r="Z99" s="75">
        <v>4.88</v>
      </c>
      <c r="AA99" s="75">
        <v>5.67</v>
      </c>
      <c r="AB99" s="75">
        <v>5.81</v>
      </c>
      <c r="AC99" s="75">
        <v>6.14</v>
      </c>
      <c r="AD99" s="75">
        <v>5.74</v>
      </c>
      <c r="AE99" s="138">
        <v>4.33</v>
      </c>
      <c r="AF99" s="3">
        <v>5.71</v>
      </c>
      <c r="AG99" s="3">
        <v>5.99</v>
      </c>
      <c r="AH99" s="3">
        <v>6.07</v>
      </c>
      <c r="AI99" s="3">
        <v>5.68</v>
      </c>
      <c r="AJ99" s="75">
        <v>5.4</v>
      </c>
      <c r="AK99" s="75">
        <v>4.83</v>
      </c>
      <c r="AL99" s="18"/>
      <c r="AM99" s="18"/>
      <c r="AN99" s="18"/>
      <c r="AO99" s="18"/>
      <c r="AP99" s="45"/>
    </row>
    <row r="100" spans="1:42" ht="15.75">
      <c r="A100" s="23" t="s">
        <v>67</v>
      </c>
      <c r="B100" s="47"/>
      <c r="C100" s="47"/>
      <c r="D100" s="2">
        <v>5.69</v>
      </c>
      <c r="E100" s="3">
        <v>7.84</v>
      </c>
      <c r="F100" s="3">
        <v>5.4</v>
      </c>
      <c r="G100" s="3">
        <v>5.94</v>
      </c>
      <c r="H100" s="3">
        <v>5.77</v>
      </c>
      <c r="I100" s="3">
        <v>5.545</v>
      </c>
      <c r="J100" s="146">
        <v>5.81</v>
      </c>
      <c r="K100" s="3">
        <v>5.72</v>
      </c>
      <c r="L100" s="3">
        <v>5.73</v>
      </c>
      <c r="M100" s="3">
        <v>5.63</v>
      </c>
      <c r="N100" s="3">
        <v>5.86</v>
      </c>
      <c r="O100" s="3">
        <v>5.465</v>
      </c>
      <c r="P100" s="3">
        <v>5.3</v>
      </c>
      <c r="Q100" s="18"/>
      <c r="R100" s="18"/>
      <c r="S100" s="18"/>
      <c r="T100" s="18"/>
      <c r="U100" s="45"/>
      <c r="V100" s="123">
        <v>5.02</v>
      </c>
      <c r="W100" s="75">
        <v>5.02</v>
      </c>
      <c r="X100" s="75">
        <v>5.09</v>
      </c>
      <c r="Y100" s="75">
        <v>4.53</v>
      </c>
      <c r="Z100" s="75">
        <v>4.24</v>
      </c>
      <c r="AA100" s="75">
        <v>4.72</v>
      </c>
      <c r="AB100" s="75">
        <v>4.79</v>
      </c>
      <c r="AC100" s="75">
        <v>5.01</v>
      </c>
      <c r="AD100" s="75">
        <v>4.75</v>
      </c>
      <c r="AE100" s="138">
        <v>3.95</v>
      </c>
      <c r="AF100" s="3">
        <v>5.42</v>
      </c>
      <c r="AG100" s="3">
        <v>5.22</v>
      </c>
      <c r="AH100" s="3">
        <v>4.96</v>
      </c>
      <c r="AI100" s="75">
        <v>5.68</v>
      </c>
      <c r="AJ100" s="75">
        <v>5.02</v>
      </c>
      <c r="AK100" s="75">
        <v>4.56</v>
      </c>
      <c r="AL100" s="18"/>
      <c r="AM100" s="18"/>
      <c r="AN100" s="18"/>
      <c r="AO100" s="18"/>
      <c r="AP100" s="45"/>
    </row>
    <row r="101" spans="1:42" ht="15.75">
      <c r="A101" s="23" t="s">
        <v>68</v>
      </c>
      <c r="B101" s="47"/>
      <c r="C101" s="47"/>
      <c r="D101" s="2">
        <v>6.38</v>
      </c>
      <c r="E101" s="3">
        <v>8.35</v>
      </c>
      <c r="F101" s="3">
        <v>6.28</v>
      </c>
      <c r="G101" s="3">
        <v>7.62</v>
      </c>
      <c r="H101" s="3">
        <v>6.66</v>
      </c>
      <c r="I101" s="3">
        <v>6.38</v>
      </c>
      <c r="J101" s="146">
        <v>6.9</v>
      </c>
      <c r="K101" s="3">
        <v>6.4</v>
      </c>
      <c r="L101" s="3">
        <v>6.64</v>
      </c>
      <c r="M101" s="3">
        <v>6.7</v>
      </c>
      <c r="N101" s="3">
        <v>6.89</v>
      </c>
      <c r="O101" s="3">
        <v>6.390000000000001</v>
      </c>
      <c r="P101" s="3">
        <v>6.08</v>
      </c>
      <c r="Q101" s="18"/>
      <c r="R101" s="18"/>
      <c r="S101" s="18"/>
      <c r="T101" s="18"/>
      <c r="U101" s="45"/>
      <c r="V101" s="123">
        <v>5.86</v>
      </c>
      <c r="W101" s="75">
        <v>5.46</v>
      </c>
      <c r="X101" s="75">
        <v>5.88</v>
      </c>
      <c r="Y101" s="75">
        <v>5.64</v>
      </c>
      <c r="Z101" s="75">
        <v>5.46</v>
      </c>
      <c r="AA101" s="75">
        <v>5.68</v>
      </c>
      <c r="AB101" s="75">
        <v>5.81</v>
      </c>
      <c r="AC101" s="75">
        <v>6.03</v>
      </c>
      <c r="AD101" s="75">
        <v>5.75</v>
      </c>
      <c r="AE101" s="138">
        <v>4.98</v>
      </c>
      <c r="AF101" s="3">
        <v>6.34</v>
      </c>
      <c r="AG101" s="3">
        <v>6.33</v>
      </c>
      <c r="AH101" s="3">
        <v>5.9</v>
      </c>
      <c r="AI101" s="75">
        <v>7.91</v>
      </c>
      <c r="AJ101" s="75">
        <v>5.46</v>
      </c>
      <c r="AK101" s="75">
        <v>5.36</v>
      </c>
      <c r="AL101" s="18"/>
      <c r="AM101" s="18"/>
      <c r="AN101" s="18"/>
      <c r="AO101" s="18"/>
      <c r="AP101" s="45"/>
    </row>
    <row r="102" spans="1:42" ht="15.75">
      <c r="A102" s="23" t="s">
        <v>69</v>
      </c>
      <c r="B102" s="47"/>
      <c r="C102" s="47"/>
      <c r="D102" s="2">
        <v>6.01</v>
      </c>
      <c r="E102" s="3">
        <v>8.33</v>
      </c>
      <c r="F102" s="3">
        <v>5.71</v>
      </c>
      <c r="G102" s="3">
        <v>6.34</v>
      </c>
      <c r="H102" s="3">
        <v>6.32</v>
      </c>
      <c r="I102" s="3">
        <v>6.01</v>
      </c>
      <c r="J102" s="146">
        <v>6.32</v>
      </c>
      <c r="K102" s="3">
        <v>6.13</v>
      </c>
      <c r="L102" s="3">
        <v>6.11</v>
      </c>
      <c r="M102" s="3">
        <v>5.38</v>
      </c>
      <c r="N102" s="3">
        <v>6.27</v>
      </c>
      <c r="O102" s="3">
        <v>5.275</v>
      </c>
      <c r="P102" s="3">
        <v>5.17</v>
      </c>
      <c r="Q102" s="18"/>
      <c r="R102" s="18"/>
      <c r="S102" s="18"/>
      <c r="T102" s="18"/>
      <c r="U102" s="45"/>
      <c r="V102" s="123">
        <v>5.56</v>
      </c>
      <c r="W102" s="75">
        <v>5.3</v>
      </c>
      <c r="X102" s="75">
        <v>5.37</v>
      </c>
      <c r="Y102" s="75">
        <v>5.57</v>
      </c>
      <c r="Z102" s="75">
        <v>5.09</v>
      </c>
      <c r="AA102" s="75">
        <v>5.33</v>
      </c>
      <c r="AB102" s="75">
        <v>5.4</v>
      </c>
      <c r="AC102" s="75">
        <v>5.91</v>
      </c>
      <c r="AD102" s="75">
        <v>5.39</v>
      </c>
      <c r="AE102" s="138">
        <v>4.61</v>
      </c>
      <c r="AF102" s="3">
        <v>5.78</v>
      </c>
      <c r="AG102" s="3">
        <v>6</v>
      </c>
      <c r="AH102" s="3">
        <v>5.77</v>
      </c>
      <c r="AI102" s="75">
        <v>6.48</v>
      </c>
      <c r="AJ102" s="75">
        <v>5.3</v>
      </c>
      <c r="AK102" s="75">
        <v>5.29</v>
      </c>
      <c r="AL102" s="18"/>
      <c r="AM102" s="18"/>
      <c r="AN102" s="18"/>
      <c r="AO102" s="18"/>
      <c r="AP102" s="45"/>
    </row>
    <row r="103" spans="1:42" ht="15.75">
      <c r="A103" s="67" t="s">
        <v>70</v>
      </c>
      <c r="B103" s="47"/>
      <c r="C103" s="47"/>
      <c r="D103" s="2">
        <v>11.23</v>
      </c>
      <c r="E103" s="3">
        <v>15.1</v>
      </c>
      <c r="F103" s="3">
        <v>10.48</v>
      </c>
      <c r="G103" s="3">
        <v>12.99</v>
      </c>
      <c r="H103" s="3">
        <v>11.48</v>
      </c>
      <c r="I103" s="3">
        <v>10.855</v>
      </c>
      <c r="J103" s="146">
        <v>11.61</v>
      </c>
      <c r="K103" s="3">
        <v>12.21</v>
      </c>
      <c r="L103" s="3">
        <v>11.17</v>
      </c>
      <c r="M103" s="3">
        <v>11.38</v>
      </c>
      <c r="N103" s="3">
        <v>11.74</v>
      </c>
      <c r="O103" s="3">
        <v>11.615</v>
      </c>
      <c r="P103" s="3">
        <v>11.85</v>
      </c>
      <c r="Q103" s="18"/>
      <c r="R103" s="18"/>
      <c r="S103" s="18"/>
      <c r="T103" s="18"/>
      <c r="U103" s="68"/>
      <c r="V103" s="123">
        <v>11.31</v>
      </c>
      <c r="W103" s="75">
        <v>11.51</v>
      </c>
      <c r="X103" s="75">
        <v>11.1</v>
      </c>
      <c r="Y103" s="75">
        <v>10.67</v>
      </c>
      <c r="Z103" s="75">
        <v>10.23</v>
      </c>
      <c r="AA103" s="75">
        <v>10.87</v>
      </c>
      <c r="AB103" s="75">
        <v>10.9</v>
      </c>
      <c r="AC103" s="75">
        <v>11.34</v>
      </c>
      <c r="AD103" s="75">
        <v>10.93</v>
      </c>
      <c r="AE103" s="138">
        <v>9.8</v>
      </c>
      <c r="AF103" s="3">
        <v>11.91</v>
      </c>
      <c r="AG103" s="3">
        <v>11.93</v>
      </c>
      <c r="AH103" s="3">
        <v>10.88</v>
      </c>
      <c r="AI103" s="3">
        <v>11.83</v>
      </c>
      <c r="AJ103" s="75">
        <v>11.31</v>
      </c>
      <c r="AK103" s="75">
        <v>9.91</v>
      </c>
      <c r="AL103" s="18"/>
      <c r="AM103" s="18"/>
      <c r="AN103" s="18"/>
      <c r="AO103" s="18"/>
      <c r="AP103" s="68"/>
    </row>
    <row r="104" spans="1:42" ht="15.75">
      <c r="A104" s="67" t="s">
        <v>71</v>
      </c>
      <c r="B104" s="47"/>
      <c r="C104" s="47"/>
      <c r="D104" s="2">
        <v>7.52</v>
      </c>
      <c r="E104" s="3">
        <v>10.42</v>
      </c>
      <c r="F104" s="3">
        <v>7.08</v>
      </c>
      <c r="G104" s="3">
        <v>8.13</v>
      </c>
      <c r="H104" s="3">
        <v>7.72</v>
      </c>
      <c r="I104" s="3">
        <v>7.5</v>
      </c>
      <c r="J104" s="146">
        <v>7.82</v>
      </c>
      <c r="K104" s="3">
        <v>8.21</v>
      </c>
      <c r="L104" s="3">
        <v>7.25</v>
      </c>
      <c r="M104" s="3">
        <v>7.71</v>
      </c>
      <c r="N104" s="3">
        <v>8.24</v>
      </c>
      <c r="O104" s="3">
        <v>7.890000000000001</v>
      </c>
      <c r="P104" s="3">
        <v>8.07</v>
      </c>
      <c r="Q104" s="18"/>
      <c r="R104" s="18"/>
      <c r="S104" s="18"/>
      <c r="T104" s="18"/>
      <c r="U104" s="68"/>
      <c r="V104" s="123">
        <v>7.13</v>
      </c>
      <c r="W104" s="75">
        <v>7.61</v>
      </c>
      <c r="X104" s="75">
        <v>7.27</v>
      </c>
      <c r="Y104" s="75">
        <v>7.1</v>
      </c>
      <c r="Z104" s="75">
        <v>6.41</v>
      </c>
      <c r="AA104" s="75">
        <v>7.09</v>
      </c>
      <c r="AB104" s="75">
        <v>7.27</v>
      </c>
      <c r="AC104" s="75">
        <v>7.5</v>
      </c>
      <c r="AD104" s="75">
        <v>7.18</v>
      </c>
      <c r="AE104" s="138">
        <v>5.71</v>
      </c>
      <c r="AF104" s="3">
        <v>7.54</v>
      </c>
      <c r="AG104" s="3">
        <v>7.63</v>
      </c>
      <c r="AH104" s="3">
        <v>7.06</v>
      </c>
      <c r="AI104" s="3">
        <v>7.34</v>
      </c>
      <c r="AJ104" s="75">
        <v>7.53</v>
      </c>
      <c r="AK104" s="75">
        <v>6.06</v>
      </c>
      <c r="AL104" s="18"/>
      <c r="AM104" s="18"/>
      <c r="AN104" s="18"/>
      <c r="AO104" s="18"/>
      <c r="AP104" s="68"/>
    </row>
    <row r="105" spans="1:42" ht="15.75">
      <c r="A105" s="67" t="s">
        <v>72</v>
      </c>
      <c r="B105" s="47"/>
      <c r="C105" s="47"/>
      <c r="D105" s="2">
        <v>6.45</v>
      </c>
      <c r="E105" s="3">
        <v>8.85</v>
      </c>
      <c r="F105" s="3">
        <v>6.24</v>
      </c>
      <c r="G105" s="3">
        <v>7.28</v>
      </c>
      <c r="H105" s="3">
        <v>6.72</v>
      </c>
      <c r="I105" s="3">
        <v>6.345000000000001</v>
      </c>
      <c r="J105" s="146">
        <v>6.86</v>
      </c>
      <c r="K105" s="3">
        <v>6.97</v>
      </c>
      <c r="L105" s="3">
        <v>6.48</v>
      </c>
      <c r="M105" s="3">
        <v>7.01</v>
      </c>
      <c r="N105" s="3">
        <v>6.93</v>
      </c>
      <c r="O105" s="3">
        <v>6.89</v>
      </c>
      <c r="P105" s="3">
        <v>6.77</v>
      </c>
      <c r="Q105" s="18"/>
      <c r="R105" s="18"/>
      <c r="S105" s="18"/>
      <c r="T105" s="18"/>
      <c r="U105" s="68"/>
      <c r="V105" s="123">
        <v>5.54</v>
      </c>
      <c r="W105" s="75">
        <v>6.03</v>
      </c>
      <c r="X105" s="75">
        <v>5.85</v>
      </c>
      <c r="Y105" s="75">
        <v>6.25</v>
      </c>
      <c r="Z105" s="75">
        <v>5.66</v>
      </c>
      <c r="AA105" s="75">
        <v>5.94</v>
      </c>
      <c r="AB105" s="75">
        <v>6.09</v>
      </c>
      <c r="AC105" s="75">
        <v>6.03</v>
      </c>
      <c r="AD105" s="75">
        <v>6.02</v>
      </c>
      <c r="AE105" s="138">
        <v>5.07</v>
      </c>
      <c r="AF105" s="3">
        <v>6.67</v>
      </c>
      <c r="AG105" s="3">
        <v>6.69</v>
      </c>
      <c r="AH105" s="3">
        <v>5.73</v>
      </c>
      <c r="AI105" s="3">
        <v>6.13</v>
      </c>
      <c r="AJ105" s="75">
        <v>6.03</v>
      </c>
      <c r="AK105" s="75">
        <v>5.66</v>
      </c>
      <c r="AL105" s="18"/>
      <c r="AM105" s="18"/>
      <c r="AN105" s="18"/>
      <c r="AO105" s="18"/>
      <c r="AP105" s="68"/>
    </row>
    <row r="106" spans="1:42" ht="15.75">
      <c r="A106" s="67" t="s">
        <v>73</v>
      </c>
      <c r="B106" s="47"/>
      <c r="C106" s="47"/>
      <c r="D106" s="2">
        <v>2.21</v>
      </c>
      <c r="E106" s="3">
        <v>2.89</v>
      </c>
      <c r="F106" s="3">
        <v>2.28</v>
      </c>
      <c r="G106" s="3">
        <v>2.25</v>
      </c>
      <c r="H106" s="3">
        <v>2.22</v>
      </c>
      <c r="I106" s="3">
        <v>2.245</v>
      </c>
      <c r="J106" s="146">
        <v>2.23</v>
      </c>
      <c r="K106" s="3">
        <v>2.4</v>
      </c>
      <c r="L106" s="3">
        <v>2.32</v>
      </c>
      <c r="M106" s="3">
        <v>2.5</v>
      </c>
      <c r="N106" s="3">
        <v>2.44</v>
      </c>
      <c r="O106" s="3">
        <v>2.23</v>
      </c>
      <c r="P106" s="3">
        <v>1.96</v>
      </c>
      <c r="Q106" s="18"/>
      <c r="R106" s="18"/>
      <c r="S106" s="18"/>
      <c r="T106" s="18"/>
      <c r="U106" s="68"/>
      <c r="V106" s="123">
        <v>1.95</v>
      </c>
      <c r="W106" s="75">
        <v>2.18</v>
      </c>
      <c r="X106" s="75">
        <v>2.02</v>
      </c>
      <c r="Y106" s="75">
        <v>2.06</v>
      </c>
      <c r="Z106" s="75">
        <v>1.87</v>
      </c>
      <c r="AA106" s="75">
        <v>2.03</v>
      </c>
      <c r="AB106" s="75">
        <v>2.08</v>
      </c>
      <c r="AC106" s="75">
        <v>1.96</v>
      </c>
      <c r="AD106" s="75">
        <v>2.05</v>
      </c>
      <c r="AE106" s="138">
        <v>1.68</v>
      </c>
      <c r="AF106" s="3">
        <v>1.79</v>
      </c>
      <c r="AG106" s="3">
        <v>1.84</v>
      </c>
      <c r="AH106" s="3">
        <v>2.16</v>
      </c>
      <c r="AI106" s="3">
        <v>2.22</v>
      </c>
      <c r="AJ106" s="75">
        <v>2.18</v>
      </c>
      <c r="AK106" s="75">
        <v>1.87</v>
      </c>
      <c r="AL106" s="18"/>
      <c r="AM106" s="18"/>
      <c r="AN106" s="18"/>
      <c r="AO106" s="18"/>
      <c r="AP106" s="68"/>
    </row>
    <row r="107" spans="1:42" ht="15.75">
      <c r="A107" s="81" t="s">
        <v>116</v>
      </c>
      <c r="B107" s="47"/>
      <c r="C107" s="47"/>
      <c r="D107" s="2">
        <v>16.64</v>
      </c>
      <c r="E107" s="3">
        <v>20.54</v>
      </c>
      <c r="F107" s="3">
        <v>14.81</v>
      </c>
      <c r="G107" s="3">
        <v>19</v>
      </c>
      <c r="H107" s="3">
        <v>17.42</v>
      </c>
      <c r="I107" s="3">
        <v>15.725000000000001</v>
      </c>
      <c r="J107" s="146">
        <v>17.82</v>
      </c>
      <c r="K107" s="3">
        <v>17.21</v>
      </c>
      <c r="L107" s="3">
        <v>15.74</v>
      </c>
      <c r="M107" s="3">
        <v>18.03</v>
      </c>
      <c r="N107" s="3">
        <v>17.2</v>
      </c>
      <c r="O107" s="3">
        <v>16.73</v>
      </c>
      <c r="P107" s="3">
        <v>15.43</v>
      </c>
      <c r="Q107" s="18"/>
      <c r="R107" s="18"/>
      <c r="S107" s="18"/>
      <c r="T107" s="18"/>
      <c r="U107" s="45"/>
      <c r="V107" s="123">
        <v>15.25</v>
      </c>
      <c r="W107" s="75">
        <v>15.7</v>
      </c>
      <c r="X107" s="75">
        <v>14.45</v>
      </c>
      <c r="Y107" s="75">
        <v>14.56</v>
      </c>
      <c r="Z107" s="75">
        <v>12.88</v>
      </c>
      <c r="AA107" s="75">
        <v>14.39</v>
      </c>
      <c r="AB107" s="75">
        <v>14.81</v>
      </c>
      <c r="AC107" s="75">
        <v>14.88</v>
      </c>
      <c r="AD107" s="75">
        <v>14.61</v>
      </c>
      <c r="AE107" s="138">
        <v>11.21</v>
      </c>
      <c r="AF107" s="3">
        <v>15.14</v>
      </c>
      <c r="AG107" s="3">
        <v>15.47</v>
      </c>
      <c r="AH107" s="3">
        <v>15.9</v>
      </c>
      <c r="AI107" s="3">
        <v>15.59</v>
      </c>
      <c r="AJ107" s="75">
        <v>15.7</v>
      </c>
      <c r="AK107" s="75">
        <v>11.8</v>
      </c>
      <c r="AL107" s="18"/>
      <c r="AM107" s="18"/>
      <c r="AN107" s="18"/>
      <c r="AO107" s="18"/>
      <c r="AP107" s="45"/>
    </row>
    <row r="108" spans="1:42" ht="15.75">
      <c r="A108" s="24" t="s">
        <v>74</v>
      </c>
      <c r="B108" s="47"/>
      <c r="C108" s="47"/>
      <c r="D108" s="2">
        <v>7.33</v>
      </c>
      <c r="E108" s="3">
        <v>8.17</v>
      </c>
      <c r="F108" s="3">
        <v>6.36</v>
      </c>
      <c r="G108" s="3">
        <v>7.04</v>
      </c>
      <c r="H108" s="3">
        <v>7.23</v>
      </c>
      <c r="I108" s="3">
        <v>6.845000000000001</v>
      </c>
      <c r="J108" s="146">
        <v>7.18</v>
      </c>
      <c r="K108" s="3">
        <v>7.02</v>
      </c>
      <c r="L108" s="3">
        <v>6.98</v>
      </c>
      <c r="M108" s="3">
        <v>6.85</v>
      </c>
      <c r="N108" s="3">
        <v>7.82</v>
      </c>
      <c r="O108" s="3">
        <v>6.64</v>
      </c>
      <c r="P108" s="3">
        <v>6.43</v>
      </c>
      <c r="Q108" s="18"/>
      <c r="R108" s="18"/>
      <c r="S108" s="18"/>
      <c r="T108" s="18"/>
      <c r="U108" s="45"/>
      <c r="V108" s="123">
        <v>7.05</v>
      </c>
      <c r="W108" s="75">
        <v>7.29</v>
      </c>
      <c r="X108" s="75">
        <v>6.76</v>
      </c>
      <c r="Y108" s="75">
        <v>7.17</v>
      </c>
      <c r="Z108" s="75">
        <v>6.16</v>
      </c>
      <c r="AA108" s="75">
        <v>6.76</v>
      </c>
      <c r="AB108" s="75">
        <v>7.02</v>
      </c>
      <c r="AC108" s="75">
        <v>7.2</v>
      </c>
      <c r="AD108" s="75">
        <v>6.9</v>
      </c>
      <c r="AE108" s="138">
        <v>5.64</v>
      </c>
      <c r="AF108" s="3">
        <v>7.51</v>
      </c>
      <c r="AG108" s="3">
        <v>7.07</v>
      </c>
      <c r="AH108" s="3">
        <v>7.16</v>
      </c>
      <c r="AI108" s="3">
        <v>7.19</v>
      </c>
      <c r="AJ108" s="75">
        <v>7.29</v>
      </c>
      <c r="AK108" s="75">
        <v>5.7</v>
      </c>
      <c r="AL108" s="18"/>
      <c r="AM108" s="18"/>
      <c r="AN108" s="18"/>
      <c r="AO108" s="18"/>
      <c r="AP108" s="45"/>
    </row>
    <row r="109" spans="1:42" ht="15.75">
      <c r="A109" s="23" t="s">
        <v>75</v>
      </c>
      <c r="B109" s="47"/>
      <c r="C109" s="47"/>
      <c r="D109" s="2">
        <v>9.95</v>
      </c>
      <c r="E109" s="3">
        <v>13.03</v>
      </c>
      <c r="F109" s="3">
        <v>9.22</v>
      </c>
      <c r="G109" s="3">
        <v>10.3</v>
      </c>
      <c r="H109" s="3">
        <v>10.06</v>
      </c>
      <c r="I109" s="3">
        <v>9.585</v>
      </c>
      <c r="J109" s="146">
        <v>10.12</v>
      </c>
      <c r="K109" s="3">
        <v>9.71</v>
      </c>
      <c r="L109" s="3">
        <v>10.13</v>
      </c>
      <c r="M109" s="3">
        <v>10.13</v>
      </c>
      <c r="N109" s="3">
        <v>10.2</v>
      </c>
      <c r="O109" s="3">
        <v>9.870000000000001</v>
      </c>
      <c r="P109" s="3">
        <v>9.61</v>
      </c>
      <c r="Q109" s="18"/>
      <c r="R109" s="18"/>
      <c r="S109" s="18"/>
      <c r="T109" s="18"/>
      <c r="U109" s="45"/>
      <c r="V109" s="123">
        <v>7.87</v>
      </c>
      <c r="W109" s="75">
        <v>8.71</v>
      </c>
      <c r="X109" s="75">
        <v>8.55</v>
      </c>
      <c r="Y109" s="75">
        <v>8.33</v>
      </c>
      <c r="Z109" s="75">
        <v>7.56</v>
      </c>
      <c r="AA109" s="75">
        <v>8.28</v>
      </c>
      <c r="AB109" s="75">
        <v>8.48</v>
      </c>
      <c r="AC109" s="75">
        <v>9.18</v>
      </c>
      <c r="AD109" s="75">
        <v>8.38</v>
      </c>
      <c r="AE109" s="138">
        <v>6.78</v>
      </c>
      <c r="AF109" s="3">
        <v>9.76</v>
      </c>
      <c r="AG109" s="3">
        <v>9.13</v>
      </c>
      <c r="AH109" s="3">
        <v>9.26</v>
      </c>
      <c r="AI109" s="3">
        <v>8.73</v>
      </c>
      <c r="AJ109" s="75">
        <v>8.71</v>
      </c>
      <c r="AK109" s="75">
        <v>7.56</v>
      </c>
      <c r="AL109" s="18"/>
      <c r="AM109" s="18"/>
      <c r="AN109" s="18"/>
      <c r="AO109" s="18"/>
      <c r="AP109" s="45"/>
    </row>
    <row r="110" spans="1:42" ht="15.75">
      <c r="A110" s="24" t="s">
        <v>76</v>
      </c>
      <c r="B110" s="47"/>
      <c r="C110" s="47"/>
      <c r="D110" s="2">
        <v>6.1</v>
      </c>
      <c r="E110" s="3">
        <v>8.61</v>
      </c>
      <c r="F110" s="3">
        <v>6.63</v>
      </c>
      <c r="G110" s="3">
        <v>7.1</v>
      </c>
      <c r="H110" s="3">
        <v>6.43</v>
      </c>
      <c r="I110" s="3">
        <v>6.365</v>
      </c>
      <c r="J110" s="146">
        <v>6.6</v>
      </c>
      <c r="K110" s="3">
        <v>7.03</v>
      </c>
      <c r="L110" s="3">
        <v>7</v>
      </c>
      <c r="M110" s="3">
        <v>7.22</v>
      </c>
      <c r="N110" s="3">
        <v>7.25</v>
      </c>
      <c r="O110" s="3">
        <v>7.08</v>
      </c>
      <c r="P110" s="3">
        <v>6.94</v>
      </c>
      <c r="Q110" s="18"/>
      <c r="R110" s="18"/>
      <c r="S110" s="18"/>
      <c r="T110" s="18"/>
      <c r="U110" s="45"/>
      <c r="V110" s="123">
        <v>5.95</v>
      </c>
      <c r="W110" s="75">
        <v>6.74</v>
      </c>
      <c r="X110" s="75">
        <v>6.27</v>
      </c>
      <c r="Y110" s="75">
        <v>5.96</v>
      </c>
      <c r="Z110" s="75">
        <v>5.54</v>
      </c>
      <c r="AA110" s="75">
        <v>6.12</v>
      </c>
      <c r="AB110" s="75">
        <v>6.23</v>
      </c>
      <c r="AC110" s="75">
        <v>6.26</v>
      </c>
      <c r="AD110" s="75">
        <v>6.18</v>
      </c>
      <c r="AE110" s="138">
        <v>5.12</v>
      </c>
      <c r="AF110" s="3">
        <v>6.29</v>
      </c>
      <c r="AG110" s="3">
        <v>6.48</v>
      </c>
      <c r="AH110" s="3">
        <v>6.46</v>
      </c>
      <c r="AI110" s="3">
        <v>6.45</v>
      </c>
      <c r="AJ110" s="75">
        <v>6.74</v>
      </c>
      <c r="AK110" s="75">
        <v>5.54</v>
      </c>
      <c r="AL110" s="18"/>
      <c r="AM110" s="18"/>
      <c r="AN110" s="18"/>
      <c r="AO110" s="18"/>
      <c r="AP110" s="45"/>
    </row>
    <row r="111" spans="1:42" ht="15.75">
      <c r="A111" s="24" t="s">
        <v>77</v>
      </c>
      <c r="B111" s="47"/>
      <c r="C111" s="47"/>
      <c r="D111" s="2">
        <v>35.51</v>
      </c>
      <c r="E111" s="3">
        <v>49.35</v>
      </c>
      <c r="F111" s="3">
        <v>34.23</v>
      </c>
      <c r="G111" s="3">
        <v>42.25</v>
      </c>
      <c r="H111" s="3">
        <v>37.75</v>
      </c>
      <c r="I111" s="3">
        <v>34.87</v>
      </c>
      <c r="J111" s="146">
        <v>38.879999999999995</v>
      </c>
      <c r="K111" s="3">
        <v>38.95</v>
      </c>
      <c r="L111" s="3">
        <v>35.61</v>
      </c>
      <c r="M111" s="3">
        <v>39.06</v>
      </c>
      <c r="N111" s="3">
        <v>41.55</v>
      </c>
      <c r="O111" s="3">
        <v>38.9</v>
      </c>
      <c r="P111" s="3">
        <v>36.15</v>
      </c>
      <c r="Q111" s="18"/>
      <c r="R111" s="18"/>
      <c r="S111" s="18"/>
      <c r="T111" s="18"/>
      <c r="U111" s="45"/>
      <c r="V111" s="123">
        <v>35.14</v>
      </c>
      <c r="W111" s="75">
        <v>34.91</v>
      </c>
      <c r="X111" s="75">
        <v>35.08</v>
      </c>
      <c r="Y111" s="75">
        <v>31.69</v>
      </c>
      <c r="Z111" s="75">
        <v>29.2</v>
      </c>
      <c r="AA111" s="75">
        <v>32.73</v>
      </c>
      <c r="AB111" s="75">
        <v>33.34</v>
      </c>
      <c r="AC111" s="75">
        <v>33.58</v>
      </c>
      <c r="AD111" s="75">
        <v>33.04</v>
      </c>
      <c r="AE111" s="138">
        <v>26.82</v>
      </c>
      <c r="AF111" s="3">
        <v>37.19</v>
      </c>
      <c r="AG111" s="3">
        <v>37.02</v>
      </c>
      <c r="AH111" s="3">
        <v>35.09</v>
      </c>
      <c r="AI111" s="3">
        <v>35.68</v>
      </c>
      <c r="AJ111" s="75">
        <v>34.18</v>
      </c>
      <c r="AK111" s="75">
        <v>30.92</v>
      </c>
      <c r="AL111" s="18"/>
      <c r="AM111" s="18"/>
      <c r="AN111" s="18"/>
      <c r="AO111" s="18"/>
      <c r="AP111" s="45"/>
    </row>
    <row r="112" spans="1:42" ht="15.75">
      <c r="A112" s="24" t="s">
        <v>78</v>
      </c>
      <c r="B112" s="47"/>
      <c r="C112" s="47"/>
      <c r="D112" s="2">
        <v>24.36</v>
      </c>
      <c r="E112" s="3">
        <v>32.31</v>
      </c>
      <c r="F112" s="3">
        <v>22.08</v>
      </c>
      <c r="G112" s="3">
        <v>27.68</v>
      </c>
      <c r="H112" s="3">
        <v>25.46</v>
      </c>
      <c r="I112" s="3">
        <v>23.22</v>
      </c>
      <c r="J112" s="146">
        <v>26.02</v>
      </c>
      <c r="K112" s="3">
        <v>23.9</v>
      </c>
      <c r="L112" s="3">
        <v>24.61</v>
      </c>
      <c r="M112" s="3">
        <v>24.57</v>
      </c>
      <c r="N112" s="3">
        <v>25.57</v>
      </c>
      <c r="O112" s="3">
        <v>23.58</v>
      </c>
      <c r="P112" s="3">
        <v>21.6</v>
      </c>
      <c r="Q112" s="18"/>
      <c r="R112" s="18"/>
      <c r="S112" s="18"/>
      <c r="T112" s="18"/>
      <c r="U112" s="45"/>
      <c r="V112" s="123">
        <v>24.96</v>
      </c>
      <c r="W112" s="75">
        <v>22.85</v>
      </c>
      <c r="X112" s="75">
        <v>23.98</v>
      </c>
      <c r="Y112" s="75">
        <v>22.61</v>
      </c>
      <c r="Z112" s="75">
        <v>20.24</v>
      </c>
      <c r="AA112" s="75">
        <v>22.42</v>
      </c>
      <c r="AB112" s="75">
        <v>23</v>
      </c>
      <c r="AC112" s="75">
        <v>23.57</v>
      </c>
      <c r="AD112" s="75">
        <v>22.71</v>
      </c>
      <c r="AE112" s="138">
        <v>17.87</v>
      </c>
      <c r="AF112" s="3">
        <v>24.2</v>
      </c>
      <c r="AG112" s="3">
        <v>27.51</v>
      </c>
      <c r="AH112" s="3">
        <v>24.1</v>
      </c>
      <c r="AI112" s="3">
        <v>23.62</v>
      </c>
      <c r="AJ112" s="75">
        <v>23.36</v>
      </c>
      <c r="AK112" s="75">
        <v>19.43</v>
      </c>
      <c r="AL112" s="18"/>
      <c r="AM112" s="18"/>
      <c r="AN112" s="18"/>
      <c r="AO112" s="18"/>
      <c r="AP112" s="45"/>
    </row>
    <row r="113" spans="1:42" ht="15.75">
      <c r="A113" s="24" t="s">
        <v>79</v>
      </c>
      <c r="B113" s="47"/>
      <c r="C113" s="47"/>
      <c r="D113" s="2">
        <v>30.94</v>
      </c>
      <c r="E113" s="3">
        <v>42.82</v>
      </c>
      <c r="F113" s="3">
        <v>30.67</v>
      </c>
      <c r="G113" s="3">
        <v>35.69</v>
      </c>
      <c r="H113" s="3">
        <v>32.52</v>
      </c>
      <c r="I113" s="3">
        <v>30.805</v>
      </c>
      <c r="J113" s="146">
        <v>33.31</v>
      </c>
      <c r="K113" s="3">
        <v>32.65</v>
      </c>
      <c r="L113" s="3">
        <v>31.39</v>
      </c>
      <c r="M113" s="3">
        <v>35.71</v>
      </c>
      <c r="N113" s="3">
        <v>35.96</v>
      </c>
      <c r="O113" s="3">
        <v>34.3</v>
      </c>
      <c r="P113" s="3">
        <v>32.9</v>
      </c>
      <c r="Q113" s="18"/>
      <c r="R113" s="18"/>
      <c r="S113" s="18"/>
      <c r="T113" s="18"/>
      <c r="U113" s="45"/>
      <c r="V113" s="123">
        <v>29.65</v>
      </c>
      <c r="W113" s="75">
        <v>29.9</v>
      </c>
      <c r="X113" s="75">
        <v>29</v>
      </c>
      <c r="Y113" s="75">
        <v>28.12</v>
      </c>
      <c r="Z113" s="75">
        <v>25.5</v>
      </c>
      <c r="AA113" s="75">
        <v>28.13</v>
      </c>
      <c r="AB113" s="75">
        <v>28.78</v>
      </c>
      <c r="AC113" s="75">
        <v>28.75</v>
      </c>
      <c r="AD113" s="75">
        <v>28.46</v>
      </c>
      <c r="AE113" s="138">
        <v>22.88</v>
      </c>
      <c r="AF113" s="3">
        <v>31.6</v>
      </c>
      <c r="AG113" s="3">
        <v>30.86</v>
      </c>
      <c r="AH113" s="3">
        <v>30.45</v>
      </c>
      <c r="AI113" s="3">
        <v>31.48</v>
      </c>
      <c r="AJ113" s="75">
        <v>31.17</v>
      </c>
      <c r="AK113" s="75">
        <v>25.42</v>
      </c>
      <c r="AL113" s="18"/>
      <c r="AM113" s="18"/>
      <c r="AN113" s="18"/>
      <c r="AO113" s="18"/>
      <c r="AP113" s="45"/>
    </row>
    <row r="114" spans="1:42" ht="15.75">
      <c r="A114" s="24" t="s">
        <v>80</v>
      </c>
      <c r="B114" s="47"/>
      <c r="C114" s="47"/>
      <c r="D114" s="2">
        <v>42.51</v>
      </c>
      <c r="E114" s="3">
        <v>58.84</v>
      </c>
      <c r="F114" s="3">
        <v>40.84</v>
      </c>
      <c r="G114" s="3">
        <v>49.17</v>
      </c>
      <c r="H114" s="3">
        <v>44.73</v>
      </c>
      <c r="I114" s="3">
        <v>41.675</v>
      </c>
      <c r="J114" s="146">
        <v>45.84</v>
      </c>
      <c r="K114" s="3">
        <v>45.67</v>
      </c>
      <c r="L114" s="3">
        <v>43.37</v>
      </c>
      <c r="M114" s="3">
        <v>47.11</v>
      </c>
      <c r="N114" s="3">
        <v>48.45</v>
      </c>
      <c r="O114" s="3">
        <v>45.6</v>
      </c>
      <c r="P114" s="3">
        <v>44.09</v>
      </c>
      <c r="Q114" s="18"/>
      <c r="R114" s="18"/>
      <c r="S114" s="18"/>
      <c r="T114" s="18"/>
      <c r="U114" s="45"/>
      <c r="V114" s="123">
        <v>42.13</v>
      </c>
      <c r="W114" s="75">
        <v>41.09</v>
      </c>
      <c r="X114" s="75">
        <v>41.19</v>
      </c>
      <c r="Y114" s="75">
        <v>38.32</v>
      </c>
      <c r="Z114" s="75">
        <v>34.69</v>
      </c>
      <c r="AA114" s="75">
        <v>38.82</v>
      </c>
      <c r="AB114" s="75">
        <v>39.73</v>
      </c>
      <c r="AC114" s="75">
        <v>39.79</v>
      </c>
      <c r="AD114" s="75">
        <v>39.27</v>
      </c>
      <c r="AE114" s="138">
        <v>31.06</v>
      </c>
      <c r="AF114" s="3">
        <v>45.22</v>
      </c>
      <c r="AG114" s="3">
        <v>43.25</v>
      </c>
      <c r="AH114" s="3">
        <v>41.88</v>
      </c>
      <c r="AI114" s="3">
        <v>42.71</v>
      </c>
      <c r="AJ114" s="75">
        <v>42.33</v>
      </c>
      <c r="AK114" s="75">
        <v>34.6</v>
      </c>
      <c r="AL114" s="18"/>
      <c r="AM114" s="18"/>
      <c r="AN114" s="18"/>
      <c r="AO114" s="18"/>
      <c r="AP114" s="45"/>
    </row>
    <row r="115" spans="1:42" ht="15.75">
      <c r="A115" s="24" t="s">
        <v>81</v>
      </c>
      <c r="B115" s="47"/>
      <c r="C115" s="47"/>
      <c r="D115" s="2">
        <v>16.96</v>
      </c>
      <c r="E115" s="3">
        <v>19.51</v>
      </c>
      <c r="F115" s="3">
        <v>14.79</v>
      </c>
      <c r="G115" s="3">
        <v>18.17</v>
      </c>
      <c r="H115" s="3">
        <v>17.36</v>
      </c>
      <c r="I115" s="3">
        <v>15.875</v>
      </c>
      <c r="J115" s="146">
        <v>17.56</v>
      </c>
      <c r="K115" s="3">
        <v>15.97</v>
      </c>
      <c r="L115" s="3">
        <v>16.67</v>
      </c>
      <c r="M115" s="3">
        <v>18.42</v>
      </c>
      <c r="N115" s="3">
        <v>18.73</v>
      </c>
      <c r="O115" s="3">
        <v>16.62</v>
      </c>
      <c r="P115" s="3">
        <v>14.83</v>
      </c>
      <c r="Q115" s="18"/>
      <c r="R115" s="18"/>
      <c r="S115" s="18"/>
      <c r="T115" s="18"/>
      <c r="U115" s="45"/>
      <c r="V115" s="123">
        <v>17.23</v>
      </c>
      <c r="W115" s="75">
        <v>17.23</v>
      </c>
      <c r="X115" s="75">
        <v>16.21</v>
      </c>
      <c r="Y115" s="75">
        <v>16.76</v>
      </c>
      <c r="Z115" s="75">
        <v>15.16</v>
      </c>
      <c r="AA115" s="75">
        <v>16.34</v>
      </c>
      <c r="AB115" s="75">
        <v>16.74</v>
      </c>
      <c r="AC115" s="75">
        <v>16.3</v>
      </c>
      <c r="AD115" s="75">
        <v>16.54</v>
      </c>
      <c r="AE115" s="138">
        <v>13.57</v>
      </c>
      <c r="AF115" s="3">
        <v>18.8</v>
      </c>
      <c r="AG115" s="3">
        <v>20.22</v>
      </c>
      <c r="AH115" s="3">
        <v>16.92</v>
      </c>
      <c r="AI115" s="3">
        <v>16.42</v>
      </c>
      <c r="AJ115" s="75">
        <v>15.91</v>
      </c>
      <c r="AK115" s="75">
        <v>14.53</v>
      </c>
      <c r="AL115" s="18"/>
      <c r="AM115" s="18"/>
      <c r="AN115" s="18"/>
      <c r="AO115" s="18"/>
      <c r="AP115" s="45"/>
    </row>
    <row r="116" spans="1:42" ht="15.75">
      <c r="A116" s="24" t="s">
        <v>82</v>
      </c>
      <c r="B116" s="47"/>
      <c r="C116" s="47"/>
      <c r="D116" s="2">
        <v>8.5</v>
      </c>
      <c r="E116" s="3">
        <v>9.95</v>
      </c>
      <c r="F116" s="3">
        <v>7.7</v>
      </c>
      <c r="G116" s="3">
        <v>9.88</v>
      </c>
      <c r="H116" s="3">
        <v>8.96</v>
      </c>
      <c r="I116" s="3">
        <v>8.1</v>
      </c>
      <c r="J116" s="146">
        <v>9.190000000000001</v>
      </c>
      <c r="K116" s="3">
        <v>7.66</v>
      </c>
      <c r="L116" s="3">
        <v>8.36</v>
      </c>
      <c r="M116" s="3">
        <v>8.87</v>
      </c>
      <c r="N116" s="3">
        <v>8.91</v>
      </c>
      <c r="O116" s="3">
        <v>8.06</v>
      </c>
      <c r="P116" s="3">
        <v>7.26</v>
      </c>
      <c r="Q116" s="18"/>
      <c r="R116" s="18"/>
      <c r="S116" s="18"/>
      <c r="T116" s="18"/>
      <c r="U116" s="45"/>
      <c r="V116" s="123">
        <v>8.56</v>
      </c>
      <c r="W116" s="75">
        <v>7.98</v>
      </c>
      <c r="X116" s="75">
        <v>8.12</v>
      </c>
      <c r="Y116" s="75">
        <v>8.3</v>
      </c>
      <c r="Z116" s="75">
        <v>7.19</v>
      </c>
      <c r="AA116" s="75">
        <v>7.89</v>
      </c>
      <c r="AB116" s="75">
        <v>8.17</v>
      </c>
      <c r="AC116" s="75">
        <v>8.24</v>
      </c>
      <c r="AD116" s="75">
        <v>8.04</v>
      </c>
      <c r="AE116" s="138">
        <v>6.09</v>
      </c>
      <c r="AF116" s="3">
        <v>8.6</v>
      </c>
      <c r="AG116" s="3">
        <v>8.79</v>
      </c>
      <c r="AH116" s="3">
        <v>8.35</v>
      </c>
      <c r="AI116" s="3">
        <v>8.48</v>
      </c>
      <c r="AJ116" s="75">
        <v>7.98</v>
      </c>
      <c r="AK116" s="75">
        <v>7.19</v>
      </c>
      <c r="AL116" s="18"/>
      <c r="AM116" s="18"/>
      <c r="AN116" s="18"/>
      <c r="AO116" s="18"/>
      <c r="AP116" s="45"/>
    </row>
    <row r="117" spans="1:42" ht="15.75">
      <c r="A117" s="24" t="s">
        <v>83</v>
      </c>
      <c r="B117" s="47"/>
      <c r="C117" s="47"/>
      <c r="D117" s="2">
        <v>12.36</v>
      </c>
      <c r="E117" s="3">
        <v>14.67</v>
      </c>
      <c r="F117" s="3">
        <v>12.02</v>
      </c>
      <c r="G117" s="3">
        <v>14.03</v>
      </c>
      <c r="H117" s="3">
        <v>12.91</v>
      </c>
      <c r="I117" s="3">
        <v>12.19</v>
      </c>
      <c r="J117" s="146">
        <v>13.19</v>
      </c>
      <c r="K117" s="3">
        <v>12.9</v>
      </c>
      <c r="L117" s="3">
        <v>12.59</v>
      </c>
      <c r="M117" s="3">
        <v>13.48</v>
      </c>
      <c r="N117" s="3">
        <v>13.53</v>
      </c>
      <c r="O117" s="3">
        <v>12.030000000000001</v>
      </c>
      <c r="P117" s="3">
        <v>10.58</v>
      </c>
      <c r="Q117" s="18"/>
      <c r="R117" s="18"/>
      <c r="S117" s="18"/>
      <c r="T117" s="18"/>
      <c r="U117" s="45"/>
      <c r="V117" s="123">
        <v>13.88</v>
      </c>
      <c r="W117" s="75">
        <v>14.31</v>
      </c>
      <c r="X117" s="75">
        <v>13.56</v>
      </c>
      <c r="Y117" s="75">
        <v>12.7</v>
      </c>
      <c r="Z117" s="75">
        <v>12.31</v>
      </c>
      <c r="AA117" s="75">
        <v>13.22</v>
      </c>
      <c r="AB117" s="75">
        <v>13.32</v>
      </c>
      <c r="AC117" s="75">
        <v>12.93</v>
      </c>
      <c r="AD117" s="75">
        <v>13.26</v>
      </c>
      <c r="AE117" s="138">
        <v>11.92</v>
      </c>
      <c r="AF117" s="3">
        <v>13.26</v>
      </c>
      <c r="AG117" s="3">
        <v>14.24</v>
      </c>
      <c r="AH117" s="3">
        <v>13.62</v>
      </c>
      <c r="AI117" s="3">
        <v>13.57</v>
      </c>
      <c r="AJ117" s="75">
        <v>13.26</v>
      </c>
      <c r="AK117" s="75">
        <v>11.56</v>
      </c>
      <c r="AL117" s="18"/>
      <c r="AM117" s="18"/>
      <c r="AN117" s="18"/>
      <c r="AO117" s="18"/>
      <c r="AP117" s="45"/>
    </row>
    <row r="118" spans="1:42" ht="15.75">
      <c r="A118" s="24" t="s">
        <v>84</v>
      </c>
      <c r="B118" s="47"/>
      <c r="C118" s="47"/>
      <c r="D118" s="2">
        <v>7.94</v>
      </c>
      <c r="E118" s="3">
        <v>11</v>
      </c>
      <c r="F118" s="3">
        <v>7.04</v>
      </c>
      <c r="G118" s="3">
        <v>9.39</v>
      </c>
      <c r="H118" s="3">
        <v>8.423</v>
      </c>
      <c r="I118" s="3">
        <v>7.49</v>
      </c>
      <c r="J118" s="146">
        <v>8.66</v>
      </c>
      <c r="K118" s="3">
        <v>8.03</v>
      </c>
      <c r="L118" s="3">
        <v>7.59</v>
      </c>
      <c r="M118" s="3">
        <v>7.35</v>
      </c>
      <c r="N118" s="3">
        <v>8.12</v>
      </c>
      <c r="O118" s="3">
        <v>7.09</v>
      </c>
      <c r="P118" s="3">
        <v>6.84</v>
      </c>
      <c r="Q118" s="18"/>
      <c r="R118" s="18"/>
      <c r="S118" s="18"/>
      <c r="T118" s="18"/>
      <c r="U118" s="45"/>
      <c r="V118" s="123">
        <v>7.74</v>
      </c>
      <c r="W118" s="75">
        <v>7.42</v>
      </c>
      <c r="X118" s="75">
        <v>7.74</v>
      </c>
      <c r="Y118" s="75">
        <v>7.27</v>
      </c>
      <c r="Z118" s="75">
        <v>6.67</v>
      </c>
      <c r="AA118" s="75">
        <v>7.27</v>
      </c>
      <c r="AB118" s="75">
        <v>7.42</v>
      </c>
      <c r="AC118" s="75">
        <v>8.24</v>
      </c>
      <c r="AD118" s="75">
        <v>7.35</v>
      </c>
      <c r="AE118" s="138">
        <v>6.07</v>
      </c>
      <c r="AF118" s="3">
        <v>7.66</v>
      </c>
      <c r="AG118" s="3">
        <v>7.97</v>
      </c>
      <c r="AH118" s="3">
        <v>7.25</v>
      </c>
      <c r="AI118" s="3">
        <v>7.93</v>
      </c>
      <c r="AJ118" s="75">
        <v>7.42</v>
      </c>
      <c r="AK118" s="75">
        <v>6.67</v>
      </c>
      <c r="AL118" s="18"/>
      <c r="AM118" s="18"/>
      <c r="AN118" s="18"/>
      <c r="AO118" s="18"/>
      <c r="AP118" s="45"/>
    </row>
    <row r="119" spans="1:42" ht="15.75">
      <c r="A119" s="24" t="s">
        <v>85</v>
      </c>
      <c r="B119" s="47"/>
      <c r="C119" s="47"/>
      <c r="D119" s="2">
        <v>10.88</v>
      </c>
      <c r="E119" s="3">
        <v>14.97</v>
      </c>
      <c r="F119" s="3">
        <v>11.28</v>
      </c>
      <c r="G119" s="3">
        <v>13.61</v>
      </c>
      <c r="H119" s="3">
        <v>12.12</v>
      </c>
      <c r="I119" s="3">
        <v>11.43</v>
      </c>
      <c r="J119" s="146">
        <v>12.74</v>
      </c>
      <c r="K119" s="3">
        <v>12.08</v>
      </c>
      <c r="L119" s="3">
        <v>12.33</v>
      </c>
      <c r="M119" s="3">
        <v>12.28</v>
      </c>
      <c r="N119" s="3">
        <v>11.35</v>
      </c>
      <c r="O119" s="3">
        <v>11.989999999999998</v>
      </c>
      <c r="P119" s="3">
        <v>11.7</v>
      </c>
      <c r="Q119" s="18"/>
      <c r="R119" s="18"/>
      <c r="S119" s="18"/>
      <c r="T119" s="18"/>
      <c r="U119" s="45"/>
      <c r="V119" s="123">
        <v>13.04</v>
      </c>
      <c r="W119" s="75">
        <v>13.32</v>
      </c>
      <c r="X119" s="75">
        <v>12.62</v>
      </c>
      <c r="Y119" s="75">
        <v>12.4</v>
      </c>
      <c r="Z119" s="75">
        <v>11.22</v>
      </c>
      <c r="AA119" s="75">
        <v>12.39</v>
      </c>
      <c r="AB119" s="75">
        <v>12.69</v>
      </c>
      <c r="AC119" s="75">
        <v>12.43</v>
      </c>
      <c r="AD119" s="75">
        <v>12.54</v>
      </c>
      <c r="AE119" s="138">
        <v>10.05</v>
      </c>
      <c r="AF119" s="3">
        <v>11.88</v>
      </c>
      <c r="AG119" s="3">
        <v>13.22</v>
      </c>
      <c r="AH119" s="3">
        <v>11.77</v>
      </c>
      <c r="AI119" s="3">
        <v>13.18</v>
      </c>
      <c r="AJ119" s="75">
        <v>12.71</v>
      </c>
      <c r="AK119" s="75">
        <v>10.78</v>
      </c>
      <c r="AL119" s="18"/>
      <c r="AM119" s="18"/>
      <c r="AN119" s="18"/>
      <c r="AO119" s="18"/>
      <c r="AP119" s="45"/>
    </row>
    <row r="120" spans="1:42" ht="15.75">
      <c r="A120" s="23" t="s">
        <v>86</v>
      </c>
      <c r="B120" s="47"/>
      <c r="C120" s="47"/>
      <c r="D120" s="2">
        <v>11.92</v>
      </c>
      <c r="E120" s="3">
        <v>14.85</v>
      </c>
      <c r="F120" s="3">
        <v>11.04</v>
      </c>
      <c r="G120" s="3">
        <v>13.32</v>
      </c>
      <c r="H120" s="3">
        <v>12.38</v>
      </c>
      <c r="I120" s="3">
        <v>11.48</v>
      </c>
      <c r="J120" s="146">
        <v>12.620000000000001</v>
      </c>
      <c r="K120" s="3">
        <v>12.35</v>
      </c>
      <c r="L120" s="3">
        <v>12.06</v>
      </c>
      <c r="M120" s="3">
        <v>13.16</v>
      </c>
      <c r="N120" s="3">
        <v>13.66</v>
      </c>
      <c r="O120" s="3">
        <v>13.03</v>
      </c>
      <c r="P120" s="3">
        <v>12.31</v>
      </c>
      <c r="Q120" s="18"/>
      <c r="R120" s="18"/>
      <c r="S120" s="18"/>
      <c r="T120" s="18"/>
      <c r="U120" s="45"/>
      <c r="V120" s="123">
        <v>12.9</v>
      </c>
      <c r="W120" s="75">
        <v>12.45</v>
      </c>
      <c r="X120" s="75">
        <v>13.25</v>
      </c>
      <c r="Y120" s="75">
        <v>11.81</v>
      </c>
      <c r="Z120" s="75">
        <v>11.46</v>
      </c>
      <c r="AA120" s="75">
        <v>12.24</v>
      </c>
      <c r="AB120" s="75">
        <v>12.33</v>
      </c>
      <c r="AC120" s="75">
        <v>11.75</v>
      </c>
      <c r="AD120" s="75">
        <v>12.29</v>
      </c>
      <c r="AE120" s="138">
        <v>11.12</v>
      </c>
      <c r="AF120" s="3">
        <v>11.59</v>
      </c>
      <c r="AG120" s="3">
        <v>13.72</v>
      </c>
      <c r="AH120" s="3">
        <v>13.11</v>
      </c>
      <c r="AI120" s="3">
        <v>12.99</v>
      </c>
      <c r="AJ120" s="75">
        <v>12.75</v>
      </c>
      <c r="AK120" s="75">
        <v>10.03</v>
      </c>
      <c r="AL120" s="18"/>
      <c r="AM120" s="18"/>
      <c r="AN120" s="18"/>
      <c r="AO120" s="18"/>
      <c r="AP120" s="45"/>
    </row>
    <row r="121" spans="1:42" ht="15.75">
      <c r="A121" s="23" t="s">
        <v>87</v>
      </c>
      <c r="B121" s="47"/>
      <c r="C121" s="47"/>
      <c r="D121" s="2">
        <v>9.8</v>
      </c>
      <c r="E121" s="3">
        <v>12.45</v>
      </c>
      <c r="F121" s="3">
        <v>9.16</v>
      </c>
      <c r="G121" s="3">
        <v>11.91</v>
      </c>
      <c r="H121" s="3">
        <v>10.5</v>
      </c>
      <c r="I121" s="3">
        <v>9.48</v>
      </c>
      <c r="J121" s="146">
        <v>10.855</v>
      </c>
      <c r="K121" s="3">
        <v>9.93</v>
      </c>
      <c r="L121" s="3">
        <v>10.65</v>
      </c>
      <c r="M121" s="3">
        <v>10.77</v>
      </c>
      <c r="N121" s="3">
        <v>11.07</v>
      </c>
      <c r="O121" s="3">
        <v>10.44</v>
      </c>
      <c r="P121" s="3">
        <v>10.11</v>
      </c>
      <c r="Q121" s="18"/>
      <c r="R121" s="18"/>
      <c r="S121" s="18"/>
      <c r="T121" s="18"/>
      <c r="U121" s="45"/>
      <c r="V121" s="123">
        <v>10.98</v>
      </c>
      <c r="W121" s="75">
        <v>11.82</v>
      </c>
      <c r="X121" s="75">
        <v>11.68</v>
      </c>
      <c r="Y121" s="75">
        <v>11.15</v>
      </c>
      <c r="Z121" s="75">
        <v>10.06</v>
      </c>
      <c r="AA121" s="75">
        <v>11.17</v>
      </c>
      <c r="AB121" s="75">
        <v>11.45</v>
      </c>
      <c r="AC121" s="75">
        <v>10.91</v>
      </c>
      <c r="AD121" s="75">
        <v>11.31</v>
      </c>
      <c r="AE121" s="138">
        <v>8.97</v>
      </c>
      <c r="AF121" s="3">
        <v>11.16</v>
      </c>
      <c r="AG121" s="3">
        <v>11.82</v>
      </c>
      <c r="AH121" s="3">
        <v>11.6</v>
      </c>
      <c r="AI121" s="3">
        <v>11.9</v>
      </c>
      <c r="AJ121" s="75">
        <v>11.55</v>
      </c>
      <c r="AK121" s="75">
        <v>9.63</v>
      </c>
      <c r="AL121" s="18"/>
      <c r="AM121" s="18"/>
      <c r="AN121" s="18"/>
      <c r="AO121" s="18"/>
      <c r="AP121" s="45"/>
    </row>
    <row r="122" spans="1:42" ht="15.75">
      <c r="A122" s="24" t="s">
        <v>88</v>
      </c>
      <c r="B122" s="47"/>
      <c r="C122" s="47"/>
      <c r="D122" s="2">
        <v>15.97</v>
      </c>
      <c r="E122" s="3">
        <v>21.32</v>
      </c>
      <c r="F122" s="3">
        <v>14.14</v>
      </c>
      <c r="G122" s="3">
        <v>16.97</v>
      </c>
      <c r="H122" s="3">
        <v>16.3</v>
      </c>
      <c r="I122" s="3">
        <v>15.055</v>
      </c>
      <c r="J122" s="146">
        <v>16.47</v>
      </c>
      <c r="K122" s="3">
        <v>16.81</v>
      </c>
      <c r="L122" s="3">
        <v>16.39</v>
      </c>
      <c r="M122" s="3">
        <v>18.34</v>
      </c>
      <c r="N122" s="3">
        <v>18.39</v>
      </c>
      <c r="O122" s="3">
        <v>17.490000000000002</v>
      </c>
      <c r="P122" s="3">
        <v>16.64</v>
      </c>
      <c r="Q122" s="18"/>
      <c r="R122" s="18"/>
      <c r="S122" s="18"/>
      <c r="T122" s="18"/>
      <c r="U122" s="45"/>
      <c r="V122" s="123">
        <v>13.77</v>
      </c>
      <c r="W122" s="75">
        <v>14.16</v>
      </c>
      <c r="X122" s="75">
        <v>14.08</v>
      </c>
      <c r="Y122" s="75">
        <v>14.28</v>
      </c>
      <c r="Z122" s="75">
        <v>12.38</v>
      </c>
      <c r="AA122" s="75">
        <v>13.72</v>
      </c>
      <c r="AB122" s="75">
        <v>14.2</v>
      </c>
      <c r="AC122" s="75">
        <v>13.86</v>
      </c>
      <c r="AD122" s="75">
        <v>13.96</v>
      </c>
      <c r="AE122" s="138">
        <v>10.49</v>
      </c>
      <c r="AF122" s="3">
        <v>15.82</v>
      </c>
      <c r="AG122" s="3">
        <v>14.27</v>
      </c>
      <c r="AH122" s="3">
        <v>14.53</v>
      </c>
      <c r="AI122" s="3">
        <v>14.98</v>
      </c>
      <c r="AJ122" s="75">
        <v>15.95</v>
      </c>
      <c r="AK122" s="75">
        <v>12.55</v>
      </c>
      <c r="AL122" s="18"/>
      <c r="AM122" s="18"/>
      <c r="AN122" s="18"/>
      <c r="AO122" s="18"/>
      <c r="AP122" s="45"/>
    </row>
    <row r="123" spans="1:42" ht="15.75">
      <c r="A123" s="24" t="s">
        <v>89</v>
      </c>
      <c r="B123" s="47"/>
      <c r="C123" s="47"/>
      <c r="D123" s="2">
        <v>12.21</v>
      </c>
      <c r="E123" s="3">
        <v>16.77</v>
      </c>
      <c r="F123" s="3">
        <v>11.74</v>
      </c>
      <c r="G123" s="3">
        <v>14.02</v>
      </c>
      <c r="H123" s="3">
        <v>12.81</v>
      </c>
      <c r="I123" s="3">
        <v>11.975000000000001</v>
      </c>
      <c r="J123" s="146">
        <v>13.11</v>
      </c>
      <c r="K123" s="3">
        <v>13.54</v>
      </c>
      <c r="L123" s="3">
        <v>12.77</v>
      </c>
      <c r="M123" s="3">
        <v>13.23</v>
      </c>
      <c r="N123" s="3">
        <v>13.14</v>
      </c>
      <c r="O123" s="3">
        <v>12.36</v>
      </c>
      <c r="P123" s="3">
        <v>11.49</v>
      </c>
      <c r="Q123" s="18"/>
      <c r="R123" s="18"/>
      <c r="S123" s="18"/>
      <c r="T123" s="18"/>
      <c r="U123" s="45"/>
      <c r="V123" s="123">
        <v>12.66</v>
      </c>
      <c r="W123" s="75">
        <v>12.06</v>
      </c>
      <c r="X123" s="75">
        <v>12.45</v>
      </c>
      <c r="Y123" s="75">
        <v>10.08</v>
      </c>
      <c r="Z123" s="75">
        <v>9.66</v>
      </c>
      <c r="AA123" s="75">
        <v>11.06</v>
      </c>
      <c r="AB123" s="75">
        <v>11.16</v>
      </c>
      <c r="AC123" s="75">
        <v>12.09</v>
      </c>
      <c r="AD123" s="75">
        <v>11.11</v>
      </c>
      <c r="AE123" s="138">
        <v>9.23</v>
      </c>
      <c r="AF123" s="3">
        <v>12.65</v>
      </c>
      <c r="AG123" s="3">
        <v>12.87</v>
      </c>
      <c r="AH123" s="3">
        <v>13.03</v>
      </c>
      <c r="AI123" s="3">
        <v>11.75</v>
      </c>
      <c r="AJ123" s="75">
        <v>12.76</v>
      </c>
      <c r="AK123" s="75">
        <v>9.14</v>
      </c>
      <c r="AL123" s="18"/>
      <c r="AM123" s="18"/>
      <c r="AN123" s="18"/>
      <c r="AO123" s="18"/>
      <c r="AP123" s="45"/>
    </row>
    <row r="124" spans="1:42" ht="15.75">
      <c r="A124" s="23" t="s">
        <v>112</v>
      </c>
      <c r="B124" s="47"/>
      <c r="C124" s="47"/>
      <c r="D124" s="2">
        <v>8.49</v>
      </c>
      <c r="E124" s="3">
        <v>11.54</v>
      </c>
      <c r="F124" s="3">
        <v>8.05</v>
      </c>
      <c r="G124" s="3">
        <v>9.23</v>
      </c>
      <c r="H124" s="3">
        <v>8.57</v>
      </c>
      <c r="I124" s="3">
        <v>8.27</v>
      </c>
      <c r="J124" s="146">
        <v>8.61</v>
      </c>
      <c r="K124" s="3">
        <v>9.23</v>
      </c>
      <c r="L124" s="3">
        <v>8.39</v>
      </c>
      <c r="M124" s="3">
        <v>8.53</v>
      </c>
      <c r="N124" s="3">
        <v>8.85</v>
      </c>
      <c r="O124" s="3">
        <v>8.309999999999999</v>
      </c>
      <c r="P124" s="3">
        <v>8.09</v>
      </c>
      <c r="Q124" s="18"/>
      <c r="R124" s="18"/>
      <c r="S124" s="18"/>
      <c r="T124" s="18"/>
      <c r="U124" s="45"/>
      <c r="V124" s="123">
        <v>8.79</v>
      </c>
      <c r="W124" s="75">
        <v>9.1</v>
      </c>
      <c r="X124" s="75">
        <v>8.54</v>
      </c>
      <c r="Y124" s="75">
        <v>8.22</v>
      </c>
      <c r="Z124" s="75">
        <v>7.55</v>
      </c>
      <c r="AA124" s="75">
        <v>8.35</v>
      </c>
      <c r="AB124" s="75">
        <v>8.52</v>
      </c>
      <c r="AC124" s="75">
        <v>8.53</v>
      </c>
      <c r="AD124" s="75">
        <v>8.44</v>
      </c>
      <c r="AE124" s="138">
        <v>6.89</v>
      </c>
      <c r="AF124" s="3">
        <v>9.23</v>
      </c>
      <c r="AG124" s="3">
        <v>9.08</v>
      </c>
      <c r="AH124" s="3">
        <v>9</v>
      </c>
      <c r="AI124" s="3">
        <v>8.62</v>
      </c>
      <c r="AJ124" s="75">
        <v>8.6</v>
      </c>
      <c r="AK124" s="75">
        <v>7.1</v>
      </c>
      <c r="AL124" s="18"/>
      <c r="AM124" s="18"/>
      <c r="AN124" s="18"/>
      <c r="AO124" s="18"/>
      <c r="AP124" s="45"/>
    </row>
    <row r="125" spans="1:42" ht="16.5" thickBot="1">
      <c r="A125" s="69"/>
      <c r="B125" s="47"/>
      <c r="C125" s="47"/>
      <c r="D125" s="70"/>
      <c r="E125" s="66"/>
      <c r="F125" s="66"/>
      <c r="G125" s="66"/>
      <c r="H125" s="66"/>
      <c r="I125" s="66"/>
      <c r="J125" s="147"/>
      <c r="K125" s="66"/>
      <c r="L125" s="66"/>
      <c r="M125" s="66"/>
      <c r="N125" s="66"/>
      <c r="O125" s="66"/>
      <c r="P125" s="66"/>
      <c r="Q125" s="18"/>
      <c r="R125" s="18"/>
      <c r="S125" s="18"/>
      <c r="T125" s="18"/>
      <c r="U125" s="45"/>
      <c r="V125" s="124"/>
      <c r="W125" s="73"/>
      <c r="X125" s="73"/>
      <c r="Y125" s="73"/>
      <c r="Z125" s="73"/>
      <c r="AA125" s="73"/>
      <c r="AB125" s="73"/>
      <c r="AC125" s="73"/>
      <c r="AD125" s="73"/>
      <c r="AE125" s="139"/>
      <c r="AF125" s="66"/>
      <c r="AG125" s="66"/>
      <c r="AH125" s="66"/>
      <c r="AI125" s="66"/>
      <c r="AJ125" s="66"/>
      <c r="AK125" s="66"/>
      <c r="AL125" s="18"/>
      <c r="AM125" s="18"/>
      <c r="AN125" s="18"/>
      <c r="AO125" s="18"/>
      <c r="AP125" s="45"/>
    </row>
    <row r="126" spans="34:35" ht="15.75">
      <c r="AH126" s="74"/>
      <c r="AI126" s="74"/>
    </row>
    <row r="127" spans="4:35" ht="15.75">
      <c r="D127" s="12"/>
      <c r="E127" s="12"/>
      <c r="F127" s="12"/>
      <c r="G127" s="12"/>
      <c r="H127" s="12"/>
      <c r="I127" s="12"/>
      <c r="J127" s="13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W127" s="12"/>
      <c r="X127" s="12"/>
      <c r="Y127" s="12"/>
      <c r="Z127" s="12"/>
      <c r="AH127" s="74"/>
      <c r="AI127" s="74"/>
    </row>
    <row r="128" spans="4:35" ht="15.75">
      <c r="D128" s="12"/>
      <c r="E128" s="12"/>
      <c r="F128" s="12"/>
      <c r="G128" s="12"/>
      <c r="H128" s="12"/>
      <c r="I128" s="12"/>
      <c r="J128" s="13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W128" s="12"/>
      <c r="X128" s="12"/>
      <c r="Y128" s="12"/>
      <c r="Z128" s="12"/>
      <c r="AH128" s="74"/>
      <c r="AI128" s="74"/>
    </row>
    <row r="129" spans="4:35" ht="15.75">
      <c r="D129" s="22"/>
      <c r="E129" s="12"/>
      <c r="F129" s="12"/>
      <c r="G129" s="12"/>
      <c r="H129" s="12"/>
      <c r="I129" s="12"/>
      <c r="J129" s="13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W129" s="12"/>
      <c r="X129" s="12"/>
      <c r="Y129" s="12"/>
      <c r="Z129" s="12"/>
      <c r="AH129" s="74"/>
      <c r="AI129" s="74"/>
    </row>
    <row r="130" spans="4:35" ht="15.75">
      <c r="D130" s="22"/>
      <c r="E130" s="12"/>
      <c r="F130" s="12"/>
      <c r="G130" s="12"/>
      <c r="H130" s="12"/>
      <c r="I130" s="12"/>
      <c r="J130" s="13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W130" s="12"/>
      <c r="X130" s="12"/>
      <c r="Y130" s="12"/>
      <c r="Z130" s="12"/>
      <c r="AH130" s="74"/>
      <c r="AI130" s="74"/>
    </row>
    <row r="131" spans="4:35" ht="15.75">
      <c r="D131" s="22"/>
      <c r="E131" s="12"/>
      <c r="F131" s="12"/>
      <c r="G131" s="12"/>
      <c r="H131" s="12"/>
      <c r="I131" s="71"/>
      <c r="J131" s="71"/>
      <c r="K131" s="149"/>
      <c r="L131" s="71"/>
      <c r="M131" s="71"/>
      <c r="N131" s="71"/>
      <c r="O131" s="71"/>
      <c r="P131" s="71"/>
      <c r="Q131" s="12"/>
      <c r="R131" s="12"/>
      <c r="S131" s="12"/>
      <c r="T131" s="12"/>
      <c r="W131" s="12"/>
      <c r="X131" s="12"/>
      <c r="Y131" s="12"/>
      <c r="Z131" s="12"/>
      <c r="AH131" s="74"/>
      <c r="AI131" s="74"/>
    </row>
    <row r="132" spans="4:35" ht="15.75">
      <c r="D132" s="22"/>
      <c r="E132" s="12"/>
      <c r="F132" s="12"/>
      <c r="G132" s="12"/>
      <c r="H132" s="12"/>
      <c r="I132" s="12"/>
      <c r="J132" s="13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W132" s="12"/>
      <c r="X132" s="12"/>
      <c r="Y132" s="12"/>
      <c r="Z132" s="12"/>
      <c r="AH132" s="74"/>
      <c r="AI132" s="74"/>
    </row>
    <row r="133" spans="4:35" ht="15.75">
      <c r="D133" s="22"/>
      <c r="E133" s="12"/>
      <c r="F133" s="12"/>
      <c r="G133" s="12"/>
      <c r="H133" s="12"/>
      <c r="I133" s="12"/>
      <c r="J133" s="13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W133" s="12"/>
      <c r="X133" s="12"/>
      <c r="Y133" s="12"/>
      <c r="Z133" s="12"/>
      <c r="AH133" s="74"/>
      <c r="AI133" s="74"/>
    </row>
    <row r="134" spans="4:35" ht="15.75">
      <c r="D134" s="22"/>
      <c r="E134" s="12"/>
      <c r="F134" s="12"/>
      <c r="G134" s="12"/>
      <c r="H134" s="12"/>
      <c r="I134" s="12"/>
      <c r="J134" s="13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W134" s="12"/>
      <c r="X134" s="12"/>
      <c r="Y134" s="12"/>
      <c r="Z134" s="12"/>
      <c r="AH134" s="74"/>
      <c r="AI134" s="74"/>
    </row>
    <row r="135" spans="4:35" ht="15.75">
      <c r="D135" s="22"/>
      <c r="E135" s="12"/>
      <c r="F135" s="12"/>
      <c r="G135" s="12"/>
      <c r="H135" s="12"/>
      <c r="I135" s="12"/>
      <c r="J135" s="13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W135" s="12"/>
      <c r="X135" s="12"/>
      <c r="Y135" s="12"/>
      <c r="Z135" s="12"/>
      <c r="AH135" s="74"/>
      <c r="AI135" s="74"/>
    </row>
    <row r="136" spans="4:35" ht="15.75">
      <c r="D136" s="22"/>
      <c r="E136" s="12"/>
      <c r="F136" s="12"/>
      <c r="G136" s="12"/>
      <c r="H136" s="12"/>
      <c r="I136" s="12"/>
      <c r="J136" s="13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W136" s="12"/>
      <c r="X136" s="12"/>
      <c r="Y136" s="12"/>
      <c r="Z136" s="12"/>
      <c r="AH136" s="74"/>
      <c r="AI136" s="74"/>
    </row>
    <row r="137" spans="4:35" ht="15.75">
      <c r="D137" s="22"/>
      <c r="E137" s="12"/>
      <c r="F137" s="12"/>
      <c r="G137" s="12"/>
      <c r="H137" s="12"/>
      <c r="I137" s="12"/>
      <c r="J137" s="13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W137" s="12"/>
      <c r="X137" s="12"/>
      <c r="Y137" s="12"/>
      <c r="Z137" s="12"/>
      <c r="AH137" s="74"/>
      <c r="AI137" s="74"/>
    </row>
    <row r="138" spans="4:35" ht="15.75">
      <c r="D138" s="22"/>
      <c r="E138" s="12"/>
      <c r="F138" s="12"/>
      <c r="G138" s="12"/>
      <c r="H138" s="12"/>
      <c r="I138" s="12"/>
      <c r="J138" s="13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W138" s="12"/>
      <c r="X138" s="12"/>
      <c r="Y138" s="12"/>
      <c r="Z138" s="12"/>
      <c r="AH138" s="74"/>
      <c r="AI138" s="74"/>
    </row>
    <row r="139" spans="4:35" ht="15.75">
      <c r="D139" s="22"/>
      <c r="E139" s="12"/>
      <c r="F139" s="12"/>
      <c r="G139" s="12"/>
      <c r="H139" s="12"/>
      <c r="I139" s="12"/>
      <c r="J139" s="13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W139" s="12"/>
      <c r="X139" s="12"/>
      <c r="Y139" s="12"/>
      <c r="Z139" s="12"/>
      <c r="AH139" s="74"/>
      <c r="AI139" s="74"/>
    </row>
    <row r="140" spans="4:35" ht="15.75">
      <c r="D140" s="22"/>
      <c r="E140" s="12"/>
      <c r="F140" s="12"/>
      <c r="G140" s="12"/>
      <c r="H140" s="12"/>
      <c r="I140" s="12"/>
      <c r="J140" s="13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W140" s="12"/>
      <c r="X140" s="12"/>
      <c r="Y140" s="12"/>
      <c r="Z140" s="12"/>
      <c r="AH140" s="74"/>
      <c r="AI140" s="74"/>
    </row>
    <row r="141" spans="4:35" ht="15.75">
      <c r="D141" s="22"/>
      <c r="E141" s="12"/>
      <c r="F141" s="12"/>
      <c r="G141" s="12"/>
      <c r="H141" s="12"/>
      <c r="I141" s="12"/>
      <c r="J141" s="13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W141" s="12"/>
      <c r="X141" s="12"/>
      <c r="Y141" s="12"/>
      <c r="Z141" s="12"/>
      <c r="AH141" s="74"/>
      <c r="AI141" s="74"/>
    </row>
    <row r="142" spans="4:35" ht="15.75">
      <c r="D142" s="22"/>
      <c r="E142" s="12"/>
      <c r="F142" s="12"/>
      <c r="G142" s="12"/>
      <c r="H142" s="12"/>
      <c r="I142" s="12"/>
      <c r="J142" s="13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W142" s="12"/>
      <c r="X142" s="12"/>
      <c r="Y142" s="12"/>
      <c r="Z142" s="12"/>
      <c r="AH142" s="74"/>
      <c r="AI142" s="74"/>
    </row>
    <row r="143" spans="4:35" ht="15.75">
      <c r="D143" s="22"/>
      <c r="E143" s="12"/>
      <c r="F143" s="12"/>
      <c r="G143" s="12"/>
      <c r="H143" s="12"/>
      <c r="I143" s="12"/>
      <c r="J143" s="13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W143" s="12"/>
      <c r="X143" s="12"/>
      <c r="Y143" s="12"/>
      <c r="Z143" s="12"/>
      <c r="AH143" s="74"/>
      <c r="AI143" s="74"/>
    </row>
    <row r="144" spans="4:35" ht="15.75">
      <c r="D144" s="22"/>
      <c r="E144" s="12"/>
      <c r="F144" s="12"/>
      <c r="G144" s="12"/>
      <c r="H144" s="12"/>
      <c r="I144" s="12"/>
      <c r="J144" s="13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W144" s="12"/>
      <c r="X144" s="12"/>
      <c r="Y144" s="12"/>
      <c r="Z144" s="12"/>
      <c r="AH144" s="74"/>
      <c r="AI144" s="74"/>
    </row>
    <row r="145" spans="4:35" ht="15.75">
      <c r="D145" s="22"/>
      <c r="E145" s="12"/>
      <c r="F145" s="12"/>
      <c r="G145" s="12"/>
      <c r="H145" s="12"/>
      <c r="I145" s="12"/>
      <c r="J145" s="13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W145" s="12"/>
      <c r="X145" s="12"/>
      <c r="Y145" s="12"/>
      <c r="Z145" s="12"/>
      <c r="AH145" s="74"/>
      <c r="AI145" s="74"/>
    </row>
    <row r="146" spans="4:35" ht="15.75">
      <c r="D146" s="22"/>
      <c r="E146" s="12"/>
      <c r="F146" s="12"/>
      <c r="G146" s="12"/>
      <c r="H146" s="12"/>
      <c r="I146" s="12"/>
      <c r="J146" s="13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W146" s="12"/>
      <c r="X146" s="12"/>
      <c r="Y146" s="12"/>
      <c r="Z146" s="12"/>
      <c r="AH146" s="74"/>
      <c r="AI146" s="74"/>
    </row>
    <row r="147" spans="4:35" ht="15.75">
      <c r="D147" s="22"/>
      <c r="E147" s="12"/>
      <c r="F147" s="12"/>
      <c r="G147" s="12"/>
      <c r="H147" s="12"/>
      <c r="I147" s="12"/>
      <c r="J147" s="13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W147" s="12"/>
      <c r="X147" s="12"/>
      <c r="Y147" s="12"/>
      <c r="Z147" s="12"/>
      <c r="AH147" s="74"/>
      <c r="AI147" s="74"/>
    </row>
    <row r="148" spans="4:35" ht="15.75">
      <c r="D148" s="22"/>
      <c r="E148" s="12"/>
      <c r="F148" s="12"/>
      <c r="G148" s="12"/>
      <c r="H148" s="12"/>
      <c r="I148" s="12"/>
      <c r="J148" s="13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W148" s="12"/>
      <c r="X148" s="12"/>
      <c r="Y148" s="12"/>
      <c r="Z148" s="12"/>
      <c r="AH148" s="74"/>
      <c r="AI148" s="74"/>
    </row>
    <row r="149" spans="4:35" ht="15.75">
      <c r="D149" s="22"/>
      <c r="E149" s="12"/>
      <c r="F149" s="12"/>
      <c r="G149" s="12"/>
      <c r="H149" s="12"/>
      <c r="I149" s="12"/>
      <c r="J149" s="13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W149" s="12"/>
      <c r="X149" s="12"/>
      <c r="Y149" s="12"/>
      <c r="Z149" s="12"/>
      <c r="AH149" s="74"/>
      <c r="AI149" s="74"/>
    </row>
    <row r="150" spans="4:35" ht="15.75">
      <c r="D150" s="22"/>
      <c r="E150" s="12"/>
      <c r="F150" s="12"/>
      <c r="G150" s="12"/>
      <c r="H150" s="12"/>
      <c r="I150" s="12"/>
      <c r="J150" s="13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W150" s="12"/>
      <c r="X150" s="12"/>
      <c r="Y150" s="12"/>
      <c r="Z150" s="12"/>
      <c r="AH150" s="74"/>
      <c r="AI150" s="74"/>
    </row>
    <row r="151" spans="4:35" ht="15.75">
      <c r="D151" s="22"/>
      <c r="E151" s="12"/>
      <c r="F151" s="12"/>
      <c r="G151" s="12"/>
      <c r="H151" s="12"/>
      <c r="I151" s="12"/>
      <c r="J151" s="13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W151" s="12"/>
      <c r="X151" s="12"/>
      <c r="Y151" s="12"/>
      <c r="Z151" s="12"/>
      <c r="AH151" s="74"/>
      <c r="AI151" s="74"/>
    </row>
    <row r="152" spans="4:35" ht="15.75">
      <c r="D152" s="22"/>
      <c r="E152" s="12"/>
      <c r="F152" s="12"/>
      <c r="G152" s="12"/>
      <c r="H152" s="12"/>
      <c r="I152" s="12"/>
      <c r="J152" s="13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W152" s="12"/>
      <c r="X152" s="12"/>
      <c r="Y152" s="12"/>
      <c r="Z152" s="12"/>
      <c r="AH152" s="74"/>
      <c r="AI152" s="74"/>
    </row>
    <row r="153" spans="4:35" ht="15.75">
      <c r="D153" s="22"/>
      <c r="E153" s="12"/>
      <c r="F153" s="12"/>
      <c r="G153" s="12"/>
      <c r="H153" s="12"/>
      <c r="I153" s="12"/>
      <c r="J153" s="13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W153" s="12"/>
      <c r="X153" s="12"/>
      <c r="Y153" s="12"/>
      <c r="Z153" s="12"/>
      <c r="AH153" s="74"/>
      <c r="AI153" s="74"/>
    </row>
    <row r="154" spans="4:35" ht="15.75">
      <c r="D154" s="22"/>
      <c r="E154" s="12"/>
      <c r="F154" s="12"/>
      <c r="G154" s="12"/>
      <c r="H154" s="12"/>
      <c r="I154" s="12"/>
      <c r="J154" s="13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W154" s="12"/>
      <c r="X154" s="12"/>
      <c r="Y154" s="12"/>
      <c r="Z154" s="12"/>
      <c r="AH154" s="74"/>
      <c r="AI154" s="74"/>
    </row>
    <row r="155" spans="4:35" ht="15.75">
      <c r="D155" s="22"/>
      <c r="E155" s="12"/>
      <c r="F155" s="12"/>
      <c r="G155" s="12"/>
      <c r="H155" s="12"/>
      <c r="I155" s="12"/>
      <c r="J155" s="13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W155" s="12"/>
      <c r="X155" s="12"/>
      <c r="Y155" s="12"/>
      <c r="Z155" s="12"/>
      <c r="AH155" s="74"/>
      <c r="AI155" s="74"/>
    </row>
    <row r="156" spans="4:35" ht="15.75">
      <c r="D156" s="22"/>
      <c r="E156" s="12"/>
      <c r="F156" s="12"/>
      <c r="G156" s="12"/>
      <c r="H156" s="12"/>
      <c r="I156" s="12"/>
      <c r="J156" s="13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W156" s="12"/>
      <c r="X156" s="12"/>
      <c r="Y156" s="12"/>
      <c r="Z156" s="12"/>
      <c r="AH156" s="74"/>
      <c r="AI156" s="74"/>
    </row>
    <row r="157" spans="4:35" ht="15.75">
      <c r="D157" s="22"/>
      <c r="E157" s="12"/>
      <c r="F157" s="12"/>
      <c r="G157" s="12"/>
      <c r="H157" s="12"/>
      <c r="I157" s="12"/>
      <c r="J157" s="13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W157" s="12"/>
      <c r="X157" s="12"/>
      <c r="Y157" s="12"/>
      <c r="Z157" s="12"/>
      <c r="AH157" s="74"/>
      <c r="AI157" s="74"/>
    </row>
    <row r="158" spans="4:35" ht="15.75">
      <c r="D158" s="22"/>
      <c r="E158" s="12"/>
      <c r="F158" s="12"/>
      <c r="G158" s="12"/>
      <c r="H158" s="12"/>
      <c r="I158" s="12"/>
      <c r="J158" s="13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W158" s="12"/>
      <c r="X158" s="12"/>
      <c r="Y158" s="12"/>
      <c r="Z158" s="12"/>
      <c r="AH158" s="74"/>
      <c r="AI158" s="74"/>
    </row>
    <row r="159" spans="4:35" ht="15.75">
      <c r="D159" s="22"/>
      <c r="E159" s="12"/>
      <c r="F159" s="12"/>
      <c r="G159" s="12"/>
      <c r="H159" s="12"/>
      <c r="I159" s="12"/>
      <c r="J159" s="13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W159" s="12"/>
      <c r="X159" s="12"/>
      <c r="Y159" s="12"/>
      <c r="Z159" s="12"/>
      <c r="AH159" s="12"/>
      <c r="AI159" s="12"/>
    </row>
    <row r="160" spans="4:35" ht="15.75">
      <c r="D160" s="22"/>
      <c r="E160" s="12"/>
      <c r="F160" s="12"/>
      <c r="G160" s="12"/>
      <c r="H160" s="12"/>
      <c r="I160" s="12"/>
      <c r="J160" s="13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W160" s="12"/>
      <c r="X160" s="12"/>
      <c r="Y160" s="12"/>
      <c r="Z160" s="12"/>
      <c r="AH160" s="12"/>
      <c r="AI160" s="12"/>
    </row>
    <row r="161" spans="4:35" ht="15.75">
      <c r="D161" s="22"/>
      <c r="E161" s="12"/>
      <c r="F161" s="12"/>
      <c r="G161" s="12"/>
      <c r="H161" s="12"/>
      <c r="I161" s="12"/>
      <c r="J161" s="13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W161" s="12"/>
      <c r="X161" s="12"/>
      <c r="Y161" s="12"/>
      <c r="Z161" s="12"/>
      <c r="AH161" s="12"/>
      <c r="AI161" s="12"/>
    </row>
    <row r="162" spans="4:26" ht="15.75">
      <c r="D162" s="22"/>
      <c r="E162" s="12"/>
      <c r="F162" s="12"/>
      <c r="G162" s="12"/>
      <c r="H162" s="12"/>
      <c r="I162" s="12"/>
      <c r="J162" s="13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W162" s="12"/>
      <c r="X162" s="12"/>
      <c r="Y162" s="12"/>
      <c r="Z162" s="12"/>
    </row>
    <row r="163" spans="4:26" ht="15.75">
      <c r="D163" s="22"/>
      <c r="E163" s="12"/>
      <c r="F163" s="12"/>
      <c r="G163" s="12"/>
      <c r="H163" s="12"/>
      <c r="I163" s="12"/>
      <c r="J163" s="13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W163" s="12"/>
      <c r="X163" s="12"/>
      <c r="Y163" s="12"/>
      <c r="Z163" s="12"/>
    </row>
    <row r="164" spans="4:26" ht="15.75">
      <c r="D164" s="22"/>
      <c r="E164" s="12"/>
      <c r="F164" s="12"/>
      <c r="G164" s="12"/>
      <c r="H164" s="12"/>
      <c r="I164" s="12"/>
      <c r="J164" s="13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W164" s="12"/>
      <c r="X164" s="12"/>
      <c r="Y164" s="12"/>
      <c r="Z164" s="12"/>
    </row>
    <row r="165" spans="4:26" ht="15.75">
      <c r="D165" s="22"/>
      <c r="E165" s="12"/>
      <c r="F165" s="12"/>
      <c r="G165" s="12"/>
      <c r="H165" s="12"/>
      <c r="I165" s="12"/>
      <c r="J165" s="13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W165" s="12"/>
      <c r="X165" s="12"/>
      <c r="Y165" s="12"/>
      <c r="Z165" s="12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Marianne Salaun</cp:lastModifiedBy>
  <dcterms:created xsi:type="dcterms:W3CDTF">2014-04-20T12:01:24Z</dcterms:created>
  <dcterms:modified xsi:type="dcterms:W3CDTF">2023-03-03T12:56:23Z</dcterms:modified>
  <cp:category/>
  <cp:version/>
  <cp:contentType/>
  <cp:contentStatus/>
</cp:coreProperties>
</file>