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xev\Desktop\Slowbot\Stefano\Thesis\Papers\Method\SI\"/>
    </mc:Choice>
  </mc:AlternateContent>
  <xr:revisionPtr revIDLastSave="0" documentId="13_ncr:1_{3F99CEFC-32DA-4C03-BD96-E4088725BE0E}" xr6:coauthVersionLast="45" xr6:coauthVersionMax="45" xr10:uidLastSave="{00000000-0000-0000-0000-000000000000}"/>
  <bookViews>
    <workbookView xWindow="-98" yWindow="-98" windowWidth="28996" windowHeight="15796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1" l="1"/>
  <c r="B45" i="1"/>
  <c r="B43" i="1"/>
  <c r="B42" i="1"/>
  <c r="B41" i="1"/>
  <c r="B39" i="1"/>
  <c r="B38" i="1"/>
  <c r="B37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15" i="1"/>
  <c r="D31" i="1"/>
  <c r="E31" i="1" s="1"/>
</calcChain>
</file>

<file path=xl/sharedStrings.xml><?xml version="1.0" encoding="utf-8"?>
<sst xmlns="http://schemas.openxmlformats.org/spreadsheetml/2006/main" count="102" uniqueCount="97">
  <si>
    <t>Amino acid</t>
  </si>
  <si>
    <t>mg/L</t>
  </si>
  <si>
    <t>mg</t>
  </si>
  <si>
    <t>Alanine</t>
  </si>
  <si>
    <t>Arginine</t>
  </si>
  <si>
    <t>Aspartic acid</t>
  </si>
  <si>
    <t>Glutamic acid</t>
  </si>
  <si>
    <t>Glycine</t>
  </si>
  <si>
    <t>Histidine</t>
  </si>
  <si>
    <t>Isoleucine</t>
  </si>
  <si>
    <t>Leucine</t>
  </si>
  <si>
    <t>Lysine Hcl</t>
  </si>
  <si>
    <t>Methionine</t>
  </si>
  <si>
    <t>Proline</t>
  </si>
  <si>
    <t>Serine</t>
  </si>
  <si>
    <t>Threonine</t>
  </si>
  <si>
    <t>Valine</t>
  </si>
  <si>
    <t>Phenylalanine</t>
  </si>
  <si>
    <t>Tryptophan</t>
  </si>
  <si>
    <t>Asparagine</t>
  </si>
  <si>
    <t>Cysterine Hcl</t>
  </si>
  <si>
    <t>Tyrosine</t>
  </si>
  <si>
    <t>Glutamine</t>
  </si>
  <si>
    <t>Ala</t>
  </si>
  <si>
    <t>Arg</t>
  </si>
  <si>
    <t>Asp</t>
  </si>
  <si>
    <t>Glu</t>
  </si>
  <si>
    <t>Gly</t>
  </si>
  <si>
    <t>His</t>
  </si>
  <si>
    <t>Iso</t>
  </si>
  <si>
    <t>Leu</t>
  </si>
  <si>
    <t>Lys</t>
  </si>
  <si>
    <t>Met</t>
  </si>
  <si>
    <t>Pro</t>
  </si>
  <si>
    <t>Ser</t>
  </si>
  <si>
    <t>Thr</t>
  </si>
  <si>
    <t>Val</t>
  </si>
  <si>
    <t>Phe</t>
  </si>
  <si>
    <t>Trp</t>
  </si>
  <si>
    <t>Asn</t>
  </si>
  <si>
    <t>Cys</t>
  </si>
  <si>
    <t>Tyr</t>
  </si>
  <si>
    <t>Gln</t>
  </si>
  <si>
    <t>A</t>
  </si>
  <si>
    <t>R</t>
  </si>
  <si>
    <t>D</t>
  </si>
  <si>
    <t>E</t>
  </si>
  <si>
    <t>G</t>
  </si>
  <si>
    <t>H</t>
  </si>
  <si>
    <t>I</t>
  </si>
  <si>
    <t>L</t>
  </si>
  <si>
    <t>K</t>
  </si>
  <si>
    <t>M</t>
  </si>
  <si>
    <t>P</t>
  </si>
  <si>
    <t>S</t>
  </si>
  <si>
    <t>T</t>
  </si>
  <si>
    <t>V</t>
  </si>
  <si>
    <t>F</t>
  </si>
  <si>
    <t>W</t>
  </si>
  <si>
    <t>N</t>
  </si>
  <si>
    <t>C</t>
  </si>
  <si>
    <t>Y</t>
  </si>
  <si>
    <t>Q</t>
  </si>
  <si>
    <t>M9 total volume (L)</t>
  </si>
  <si>
    <t>NaCl</t>
  </si>
  <si>
    <t>AA</t>
  </si>
  <si>
    <t>Glucose</t>
  </si>
  <si>
    <t>Solution Q</t>
  </si>
  <si>
    <t>Amp</t>
  </si>
  <si>
    <t>-</t>
  </si>
  <si>
    <t>g</t>
  </si>
  <si>
    <t>mL</t>
  </si>
  <si>
    <t>uL</t>
  </si>
  <si>
    <t>1) Prepare M9 (no selected aa)</t>
  </si>
  <si>
    <t>3) Save 50 mL/L medium and add selected aa</t>
  </si>
  <si>
    <t>5) Add 50mL M9 15N medium</t>
  </si>
  <si>
    <t>6) Add IPTG 1mM</t>
  </si>
  <si>
    <t>8) Freeze</t>
  </si>
  <si>
    <t>4) Main culture 37˚C 160rpm till OD 0.6</t>
  </si>
  <si>
    <t>2) Preculture 7.5mL x2 37˚C  O/N</t>
  </si>
  <si>
    <t>7) 30˚C 160rpm 4h</t>
  </si>
  <si>
    <r>
      <t>Na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HPO</t>
    </r>
    <r>
      <rPr>
        <vertAlign val="subscript"/>
        <sz val="12"/>
        <color theme="1"/>
        <rFont val="Calibri (Body)"/>
      </rPr>
      <t>4</t>
    </r>
  </si>
  <si>
    <r>
      <t>KH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PO</t>
    </r>
    <r>
      <rPr>
        <vertAlign val="subscript"/>
        <sz val="12"/>
        <color theme="1"/>
        <rFont val="Calibri (Body)"/>
      </rPr>
      <t>4</t>
    </r>
  </si>
  <si>
    <r>
      <t>MgSO</t>
    </r>
    <r>
      <rPr>
        <vertAlign val="subscript"/>
        <sz val="12"/>
        <color theme="1"/>
        <rFont val="Calibri (Body)"/>
      </rPr>
      <t>4</t>
    </r>
    <r>
      <rPr>
        <sz val="12"/>
        <color theme="1"/>
        <rFont val="Calibri"/>
        <family val="2"/>
        <scheme val="minor"/>
      </rPr>
      <t xml:space="preserve"> 1M</t>
    </r>
  </si>
  <si>
    <r>
      <t>H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 to</t>
    </r>
  </si>
  <si>
    <t>Protocol</t>
  </si>
  <si>
    <t>M9 Medium preparation</t>
  </si>
  <si>
    <t>Individual amino acid</t>
  </si>
  <si>
    <t>0) Insert in the green cell below the final volume of M9 you want to express with.</t>
  </si>
  <si>
    <r>
      <t xml:space="preserve">1) Prepare the M9 medium following the "M9 medium preparation" section below adding reagents in the indicated order. For "AA" use the "Individual amino acid" section, </t>
    </r>
    <r>
      <rPr>
        <i/>
        <sz val="12"/>
        <color theme="1"/>
        <rFont val="Calibri"/>
        <family val="2"/>
        <scheme val="minor"/>
      </rPr>
      <t>without</t>
    </r>
    <r>
      <rPr>
        <sz val="12"/>
        <color theme="1"/>
        <rFont val="Calibri"/>
        <family val="2"/>
        <scheme val="minor"/>
      </rPr>
      <t xml:space="preserve"> the amino acid you want to </t>
    </r>
    <r>
      <rPr>
        <vertAlign val="superscript"/>
        <sz val="12"/>
        <color theme="1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>N label. Replace the antibiotic following your constructu resistance if needed.</t>
    </r>
  </si>
  <si>
    <t>2) Prepare a preculture of 7.5 mL in a 50mL falcon for each flask and incubate at 37˚C O/N</t>
  </si>
  <si>
    <r>
      <t xml:space="preserve">This is a protocol to express dArmRPs single amino acid </t>
    </r>
    <r>
      <rPr>
        <b/>
        <vertAlign val="superscript"/>
        <sz val="12"/>
        <color theme="1"/>
        <rFont val="Calibri"/>
        <family val="2"/>
        <scheme val="minor"/>
      </rPr>
      <t>15</t>
    </r>
    <r>
      <rPr>
        <b/>
        <sz val="12"/>
        <color theme="1"/>
        <rFont val="Calibri"/>
        <family val="2"/>
        <scheme val="minor"/>
      </rPr>
      <t xml:space="preserve">N labelled samples in M9 with </t>
    </r>
    <r>
      <rPr>
        <b/>
        <i/>
        <sz val="12"/>
        <color theme="1"/>
        <rFont val="Calibri"/>
        <family val="2"/>
        <scheme val="minor"/>
      </rPr>
      <t>E.coli</t>
    </r>
    <r>
      <rPr>
        <b/>
        <sz val="12"/>
        <color theme="1"/>
        <rFont val="Calibri"/>
        <family val="2"/>
        <scheme val="minor"/>
      </rPr>
      <t xml:space="preserve"> BL21(DE3)</t>
    </r>
  </si>
  <si>
    <t>4) Inoculate the main culture with the preculture and incubate at 37˚C 160rpm until OD 0.6 is reached.</t>
  </si>
  <si>
    <r>
      <t xml:space="preserve">3) Equally divide the remained prepared M9 into the flask, saving 50 mL/L in a separate falcon. Dissolve the </t>
    </r>
    <r>
      <rPr>
        <vertAlign val="superscript"/>
        <sz val="12"/>
        <color theme="1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>N version of the selected aa in the saved M9 following quantities in the "Individual amino acid" section.</t>
    </r>
  </si>
  <si>
    <t>5) Add the saved M9 containing the labelled amino acid to the main culture and IPTG (based on your construct) to induce expression</t>
  </si>
  <si>
    <t>6) Incubate for a variable time at a variable temperature depending on desired yield and scrambling level. It is suggested to use high temperature (i.e. 30˚C) for short times (i.e. 4h).</t>
  </si>
  <si>
    <t>7) Pellet and freeze or procede with the standard purification protocol.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</si>
</sst>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0" borderId="0" xfId="0" applyFill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A12" sqref="A12"/>
    </sheetView>
  </sheetViews>
  <sheetFormatPr defaultColWidth="11" defaultRowHeight="15.75"/>
  <cols>
    <col min="1" max="1" width="12.5" bestFit="1" customWidth="1"/>
    <col min="7" max="7" width="17.1875" bestFit="1" customWidth="1"/>
  </cols>
  <sheetData>
    <row r="1" spans="1:8" ht="18">
      <c r="A1" s="9" t="s">
        <v>91</v>
      </c>
    </row>
    <row r="3" spans="1:8">
      <c r="A3" s="11" t="s">
        <v>85</v>
      </c>
    </row>
    <row r="4" spans="1:8">
      <c r="A4" t="s">
        <v>88</v>
      </c>
    </row>
    <row r="5" spans="1:8" ht="18">
      <c r="A5" t="s">
        <v>89</v>
      </c>
    </row>
    <row r="6" spans="1:8">
      <c r="A6" t="s">
        <v>90</v>
      </c>
    </row>
    <row r="7" spans="1:8" ht="18">
      <c r="A7" t="s">
        <v>93</v>
      </c>
    </row>
    <row r="8" spans="1:8">
      <c r="A8" t="s">
        <v>92</v>
      </c>
    </row>
    <row r="9" spans="1:8">
      <c r="A9" t="s">
        <v>94</v>
      </c>
    </row>
    <row r="10" spans="1:8">
      <c r="A10" t="s">
        <v>95</v>
      </c>
    </row>
    <row r="11" spans="1:8">
      <c r="A11" t="s">
        <v>96</v>
      </c>
    </row>
    <row r="13" spans="1:8">
      <c r="A13" s="10" t="s">
        <v>87</v>
      </c>
      <c r="B13" s="10"/>
      <c r="C13" s="10"/>
      <c r="D13" s="10"/>
      <c r="E13" s="10"/>
    </row>
    <row r="14" spans="1:8">
      <c r="A14" s="8" t="s">
        <v>0</v>
      </c>
      <c r="B14" s="8"/>
      <c r="C14" s="8"/>
      <c r="D14" s="3" t="s">
        <v>1</v>
      </c>
      <c r="E14" s="3" t="s">
        <v>2</v>
      </c>
      <c r="G14" s="1" t="s">
        <v>63</v>
      </c>
      <c r="H14" s="7">
        <v>1</v>
      </c>
    </row>
    <row r="15" spans="1:8">
      <c r="A15" s="2" t="s">
        <v>3</v>
      </c>
      <c r="B15" s="2" t="s">
        <v>23</v>
      </c>
      <c r="C15" s="2" t="s">
        <v>43</v>
      </c>
      <c r="D15" s="2">
        <v>500</v>
      </c>
      <c r="E15" s="4">
        <f>D15*$H$14</f>
        <v>500</v>
      </c>
    </row>
    <row r="16" spans="1:8">
      <c r="A16" s="2" t="s">
        <v>4</v>
      </c>
      <c r="B16" s="2" t="s">
        <v>24</v>
      </c>
      <c r="C16" s="2" t="s">
        <v>44</v>
      </c>
      <c r="D16" s="2">
        <v>400</v>
      </c>
      <c r="E16" s="4">
        <f t="shared" ref="E16:E34" si="0">D16*$H$14</f>
        <v>400</v>
      </c>
    </row>
    <row r="17" spans="1:5">
      <c r="A17" s="2" t="s">
        <v>5</v>
      </c>
      <c r="B17" s="2" t="s">
        <v>25</v>
      </c>
      <c r="C17" s="2" t="s">
        <v>45</v>
      </c>
      <c r="D17" s="2">
        <v>400</v>
      </c>
      <c r="E17" s="4">
        <f t="shared" si="0"/>
        <v>400</v>
      </c>
    </row>
    <row r="18" spans="1:5">
      <c r="A18" s="2" t="s">
        <v>6</v>
      </c>
      <c r="B18" s="2" t="s">
        <v>26</v>
      </c>
      <c r="C18" s="2" t="s">
        <v>46</v>
      </c>
      <c r="D18" s="2">
        <v>650</v>
      </c>
      <c r="E18" s="4">
        <f t="shared" si="0"/>
        <v>650</v>
      </c>
    </row>
    <row r="19" spans="1:5">
      <c r="A19" s="2" t="s">
        <v>7</v>
      </c>
      <c r="B19" s="2" t="s">
        <v>27</v>
      </c>
      <c r="C19" s="2" t="s">
        <v>47</v>
      </c>
      <c r="D19" s="2">
        <v>550</v>
      </c>
      <c r="E19" s="4">
        <f t="shared" si="0"/>
        <v>550</v>
      </c>
    </row>
    <row r="20" spans="1:5">
      <c r="A20" s="2" t="s">
        <v>8</v>
      </c>
      <c r="B20" s="2" t="s">
        <v>28</v>
      </c>
      <c r="C20" s="2" t="s">
        <v>48</v>
      </c>
      <c r="D20" s="2">
        <v>100</v>
      </c>
      <c r="E20" s="4">
        <f t="shared" si="0"/>
        <v>100</v>
      </c>
    </row>
    <row r="21" spans="1:5">
      <c r="A21" s="2" t="s">
        <v>9</v>
      </c>
      <c r="B21" s="2" t="s">
        <v>29</v>
      </c>
      <c r="C21" s="2" t="s">
        <v>49</v>
      </c>
      <c r="D21" s="2">
        <v>230</v>
      </c>
      <c r="E21" s="4">
        <f t="shared" si="0"/>
        <v>230</v>
      </c>
    </row>
    <row r="22" spans="1:5">
      <c r="A22" s="2" t="s">
        <v>10</v>
      </c>
      <c r="B22" s="2" t="s">
        <v>30</v>
      </c>
      <c r="C22" s="2" t="s">
        <v>50</v>
      </c>
      <c r="D22" s="2">
        <v>230</v>
      </c>
      <c r="E22" s="4">
        <f t="shared" si="0"/>
        <v>230</v>
      </c>
    </row>
    <row r="23" spans="1:5">
      <c r="A23" s="2" t="s">
        <v>11</v>
      </c>
      <c r="B23" s="2" t="s">
        <v>31</v>
      </c>
      <c r="C23" s="2" t="s">
        <v>51</v>
      </c>
      <c r="D23" s="2">
        <v>420</v>
      </c>
      <c r="E23" s="4">
        <f t="shared" si="0"/>
        <v>420</v>
      </c>
    </row>
    <row r="24" spans="1:5">
      <c r="A24" s="2" t="s">
        <v>12</v>
      </c>
      <c r="B24" s="2" t="s">
        <v>32</v>
      </c>
      <c r="C24" s="2" t="s">
        <v>52</v>
      </c>
      <c r="D24" s="2">
        <v>250</v>
      </c>
      <c r="E24" s="4">
        <f t="shared" si="0"/>
        <v>250</v>
      </c>
    </row>
    <row r="25" spans="1:5">
      <c r="A25" s="2" t="s">
        <v>13</v>
      </c>
      <c r="B25" s="2" t="s">
        <v>33</v>
      </c>
      <c r="C25" s="2" t="s">
        <v>53</v>
      </c>
      <c r="D25" s="2">
        <v>100</v>
      </c>
      <c r="E25" s="4">
        <f t="shared" si="0"/>
        <v>100</v>
      </c>
    </row>
    <row r="26" spans="1:5">
      <c r="A26" s="2" t="s">
        <v>14</v>
      </c>
      <c r="B26" s="2" t="s">
        <v>34</v>
      </c>
      <c r="C26" s="2" t="s">
        <v>54</v>
      </c>
      <c r="D26" s="2">
        <v>2100</v>
      </c>
      <c r="E26" s="4">
        <f t="shared" si="0"/>
        <v>2100</v>
      </c>
    </row>
    <row r="27" spans="1:5">
      <c r="A27" s="2" t="s">
        <v>15</v>
      </c>
      <c r="B27" s="2" t="s">
        <v>35</v>
      </c>
      <c r="C27" s="2" t="s">
        <v>55</v>
      </c>
      <c r="D27" s="2">
        <v>230</v>
      </c>
      <c r="E27" s="4">
        <f t="shared" si="0"/>
        <v>230</v>
      </c>
    </row>
    <row r="28" spans="1:5">
      <c r="A28" s="2" t="s">
        <v>16</v>
      </c>
      <c r="B28" s="2" t="s">
        <v>36</v>
      </c>
      <c r="C28" s="2" t="s">
        <v>56</v>
      </c>
      <c r="D28" s="2">
        <v>230</v>
      </c>
      <c r="E28" s="4">
        <f t="shared" si="0"/>
        <v>230</v>
      </c>
    </row>
    <row r="29" spans="1:5">
      <c r="A29" s="2" t="s">
        <v>17</v>
      </c>
      <c r="B29" s="2" t="s">
        <v>37</v>
      </c>
      <c r="C29" s="2" t="s">
        <v>57</v>
      </c>
      <c r="D29" s="2">
        <v>130</v>
      </c>
      <c r="E29" s="4">
        <f t="shared" si="0"/>
        <v>130</v>
      </c>
    </row>
    <row r="30" spans="1:5">
      <c r="A30" s="2" t="s">
        <v>18</v>
      </c>
      <c r="B30" s="2" t="s">
        <v>38</v>
      </c>
      <c r="C30" s="2" t="s">
        <v>58</v>
      </c>
      <c r="D30" s="2">
        <v>50</v>
      </c>
      <c r="E30" s="4">
        <f t="shared" si="0"/>
        <v>50</v>
      </c>
    </row>
    <row r="31" spans="1:5">
      <c r="A31" s="2" t="s">
        <v>19</v>
      </c>
      <c r="B31" s="2" t="s">
        <v>39</v>
      </c>
      <c r="C31" s="2" t="s">
        <v>59</v>
      </c>
      <c r="D31" s="2">
        <f>-D1963</f>
        <v>0</v>
      </c>
      <c r="E31" s="4">
        <f t="shared" si="0"/>
        <v>0</v>
      </c>
    </row>
    <row r="32" spans="1:5">
      <c r="A32" s="2" t="s">
        <v>20</v>
      </c>
      <c r="B32" s="2" t="s">
        <v>40</v>
      </c>
      <c r="C32" s="2" t="s">
        <v>60</v>
      </c>
      <c r="D32" s="2">
        <v>50</v>
      </c>
      <c r="E32" s="4">
        <f t="shared" si="0"/>
        <v>50</v>
      </c>
    </row>
    <row r="33" spans="1:5">
      <c r="A33" s="2" t="s">
        <v>21</v>
      </c>
      <c r="B33" s="2" t="s">
        <v>41</v>
      </c>
      <c r="C33" s="2" t="s">
        <v>61</v>
      </c>
      <c r="D33" s="2">
        <v>170</v>
      </c>
      <c r="E33" s="4">
        <f t="shared" si="0"/>
        <v>170</v>
      </c>
    </row>
    <row r="34" spans="1:5">
      <c r="A34" s="2" t="s">
        <v>22</v>
      </c>
      <c r="B34" s="2" t="s">
        <v>42</v>
      </c>
      <c r="C34" s="2" t="s">
        <v>62</v>
      </c>
      <c r="D34" s="2">
        <v>400</v>
      </c>
      <c r="E34" s="4">
        <f t="shared" si="0"/>
        <v>400</v>
      </c>
    </row>
    <row r="36" spans="1:5">
      <c r="A36" s="10" t="s">
        <v>86</v>
      </c>
      <c r="B36" s="10"/>
    </row>
    <row r="37" spans="1:5" ht="18">
      <c r="A37" s="2" t="s">
        <v>81</v>
      </c>
      <c r="B37" s="4">
        <f>8.5*$H$14</f>
        <v>8.5</v>
      </c>
      <c r="C37" t="s">
        <v>70</v>
      </c>
      <c r="D37" t="s">
        <v>73</v>
      </c>
    </row>
    <row r="38" spans="1:5" ht="18">
      <c r="A38" s="2" t="s">
        <v>82</v>
      </c>
      <c r="B38" s="4">
        <f>3*$H$14</f>
        <v>3</v>
      </c>
      <c r="C38" t="s">
        <v>70</v>
      </c>
      <c r="D38" t="s">
        <v>79</v>
      </c>
    </row>
    <row r="39" spans="1:5">
      <c r="A39" s="2" t="s">
        <v>64</v>
      </c>
      <c r="B39" s="4">
        <f>0.5*$H$14</f>
        <v>0.5</v>
      </c>
      <c r="C39" t="s">
        <v>70</v>
      </c>
      <c r="D39" t="s">
        <v>74</v>
      </c>
    </row>
    <row r="40" spans="1:5">
      <c r="A40" s="2" t="s">
        <v>65</v>
      </c>
      <c r="B40" s="5" t="s">
        <v>69</v>
      </c>
      <c r="D40" t="s">
        <v>78</v>
      </c>
    </row>
    <row r="41" spans="1:5" ht="18">
      <c r="A41" s="2" t="s">
        <v>83</v>
      </c>
      <c r="B41" s="4">
        <f>2*$H$14</f>
        <v>2</v>
      </c>
      <c r="C41" t="s">
        <v>71</v>
      </c>
      <c r="D41" t="s">
        <v>75</v>
      </c>
    </row>
    <row r="42" spans="1:5">
      <c r="A42" s="2" t="s">
        <v>66</v>
      </c>
      <c r="B42" s="4">
        <f>2.5*$H$14</f>
        <v>2.5</v>
      </c>
      <c r="C42" t="s">
        <v>70</v>
      </c>
      <c r="D42" t="s">
        <v>76</v>
      </c>
    </row>
    <row r="43" spans="1:5">
      <c r="A43" s="2" t="s">
        <v>67</v>
      </c>
      <c r="B43" s="4">
        <f>1*$H$14</f>
        <v>1</v>
      </c>
      <c r="C43" t="s">
        <v>71</v>
      </c>
      <c r="D43" t="s">
        <v>80</v>
      </c>
    </row>
    <row r="44" spans="1:5" ht="18">
      <c r="A44" s="2" t="s">
        <v>84</v>
      </c>
      <c r="B44" s="5">
        <f>H14</f>
        <v>1</v>
      </c>
      <c r="C44" s="6" t="s">
        <v>50</v>
      </c>
      <c r="D44" t="s">
        <v>77</v>
      </c>
    </row>
    <row r="45" spans="1:5">
      <c r="A45" s="2" t="s">
        <v>68</v>
      </c>
      <c r="B45" s="4">
        <f>1000*$H$14</f>
        <v>1000</v>
      </c>
      <c r="C45" t="s">
        <v>72</v>
      </c>
    </row>
  </sheetData>
  <mergeCells count="3">
    <mergeCell ref="A14:C14"/>
    <mergeCell ref="A36:B36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Stefano Cucuzza</cp:lastModifiedBy>
  <dcterms:created xsi:type="dcterms:W3CDTF">2018-04-16T08:31:58Z</dcterms:created>
  <dcterms:modified xsi:type="dcterms:W3CDTF">2020-12-18T14:03:08Z</dcterms:modified>
</cp:coreProperties>
</file>