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eric\03_gl_Frankfurt\FFM_projects\_manuscripts\_submitted\170704_dimerinterface\190401_formatting\_submissionpackage\"/>
    </mc:Choice>
  </mc:AlternateContent>
  <bookViews>
    <workbookView xWindow="0" yWindow="0" windowWidth="23145" windowHeight="17565" activeTab="1"/>
  </bookViews>
  <sheets>
    <sheet name="Figure 4a" sheetId="9" r:id="rId1"/>
    <sheet name="Figure 5b" sheetId="10" r:id="rId2"/>
    <sheet name="Figure 5c" sheetId="7" r:id="rId3"/>
    <sheet name="Figure 5d" sheetId="6" r:id="rId4"/>
    <sheet name="Suppl. Fig. 2c" sheetId="8" r:id="rId5"/>
  </sheets>
  <calcPr calcId="162913"/>
</workbook>
</file>

<file path=xl/calcChain.xml><?xml version="1.0" encoding="utf-8"?>
<calcChain xmlns="http://schemas.openxmlformats.org/spreadsheetml/2006/main">
  <c r="F34" i="7" l="1"/>
  <c r="E34" i="7"/>
  <c r="F28" i="7"/>
  <c r="E28" i="7"/>
  <c r="F22" i="7"/>
  <c r="E22" i="7"/>
  <c r="F16" i="7"/>
  <c r="E16" i="7"/>
  <c r="F10" i="7"/>
  <c r="E10" i="7"/>
  <c r="F4" i="7"/>
  <c r="E4" i="7"/>
  <c r="G51" i="8"/>
  <c r="F51" i="8"/>
  <c r="G50" i="8"/>
  <c r="F50" i="8"/>
  <c r="G49" i="8"/>
  <c r="F49" i="8"/>
  <c r="G48" i="8"/>
  <c r="F48" i="8"/>
  <c r="G44" i="8"/>
  <c r="F44" i="8"/>
  <c r="G43" i="8"/>
  <c r="F43" i="8"/>
  <c r="G42" i="8"/>
  <c r="F42" i="8"/>
  <c r="G41" i="8"/>
  <c r="F41" i="8"/>
  <c r="G37" i="8"/>
  <c r="F37" i="8"/>
  <c r="G36" i="8"/>
  <c r="F36" i="8"/>
  <c r="G35" i="8"/>
  <c r="F35" i="8"/>
  <c r="G34" i="8"/>
  <c r="F34" i="8"/>
  <c r="G30" i="8"/>
  <c r="F30" i="8"/>
  <c r="G29" i="8"/>
  <c r="F29" i="8"/>
  <c r="G28" i="8"/>
  <c r="F28" i="8"/>
  <c r="G27" i="8"/>
  <c r="F27" i="8"/>
  <c r="G23" i="8"/>
  <c r="F23" i="8"/>
  <c r="G22" i="8"/>
  <c r="F22" i="8"/>
  <c r="G21" i="8"/>
  <c r="F21" i="8"/>
  <c r="G20" i="8"/>
  <c r="F20" i="8"/>
  <c r="G16" i="8"/>
  <c r="F16" i="8"/>
  <c r="G15" i="8"/>
  <c r="F15" i="8"/>
  <c r="G14" i="8"/>
  <c r="F14" i="8"/>
  <c r="G13" i="8"/>
  <c r="F13" i="8"/>
  <c r="G9" i="8"/>
  <c r="F9" i="8"/>
  <c r="G8" i="8"/>
  <c r="F8" i="8"/>
  <c r="G7" i="8"/>
  <c r="F7" i="8"/>
  <c r="G6" i="8"/>
  <c r="F6" i="8"/>
  <c r="F3" i="6"/>
  <c r="E3" i="6"/>
  <c r="F24" i="6"/>
  <c r="E24" i="6"/>
  <c r="C24" i="6"/>
  <c r="D24" i="6"/>
  <c r="B24" i="6"/>
  <c r="F19" i="6"/>
  <c r="E19" i="6"/>
  <c r="C19" i="6"/>
  <c r="D19" i="6"/>
  <c r="B19" i="6"/>
  <c r="F14" i="6"/>
  <c r="E14" i="6"/>
  <c r="C14" i="6"/>
  <c r="D14" i="6"/>
  <c r="B14" i="6"/>
  <c r="F9" i="6"/>
  <c r="E9" i="6"/>
  <c r="C9" i="6"/>
  <c r="D9" i="6"/>
  <c r="B9" i="6"/>
  <c r="F4" i="6"/>
  <c r="E4" i="6"/>
  <c r="C4" i="6"/>
  <c r="D4" i="6"/>
  <c r="B4" i="6"/>
</calcChain>
</file>

<file path=xl/sharedStrings.xml><?xml version="1.0" encoding="utf-8"?>
<sst xmlns="http://schemas.openxmlformats.org/spreadsheetml/2006/main" count="102" uniqueCount="24">
  <si>
    <t>wt100</t>
  </si>
  <si>
    <t>avg</t>
  </si>
  <si>
    <t>std</t>
  </si>
  <si>
    <t>WT75IL25</t>
  </si>
  <si>
    <t>WT50IL50</t>
  </si>
  <si>
    <t>WT25IL75</t>
  </si>
  <si>
    <t>IL100</t>
  </si>
  <si>
    <t>WT100_10DTT</t>
  </si>
  <si>
    <t>WT50IL50_10DTT</t>
  </si>
  <si>
    <t>IL100_10DTT</t>
  </si>
  <si>
    <t>nmole fumarate/mg protein</t>
  </si>
  <si>
    <r>
      <t>nmole fumarate/(m</t>
    </r>
    <r>
      <rPr>
        <sz val="11"/>
        <color indexed="8"/>
        <rFont val="Calibri"/>
        <family val="2"/>
      </rPr>
      <t>g protein*</t>
    </r>
    <r>
      <rPr>
        <sz val="11"/>
        <color theme="1"/>
        <rFont val="Calibri"/>
        <family val="2"/>
        <scheme val="minor"/>
      </rPr>
      <t>min)</t>
    </r>
  </si>
  <si>
    <t>nmole fumarate/mg transporter</t>
  </si>
  <si>
    <t>cysless</t>
  </si>
  <si>
    <t>time</t>
  </si>
  <si>
    <t>1st</t>
  </si>
  <si>
    <t>2nd</t>
  </si>
  <si>
    <t>3rd</t>
  </si>
  <si>
    <t>empty</t>
  </si>
  <si>
    <t>per minute</t>
  </si>
  <si>
    <t>per 10 sec</t>
  </si>
  <si>
    <t>In gel GFP fluorescence</t>
  </si>
  <si>
    <t>whitefield (prestained marker)</t>
  </si>
  <si>
    <t>Coomassie stain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</si>
</sst>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000"/>
    <numFmt numFmtId="165" formatCode="0.000"/>
  </numFmts>
  <fonts count="3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9">
    <xf numFmtId="0" fontId="0" fillId="0" borderId="0" xfId="0">
      <alignment vertical="center"/>
    </xf>
    <xf numFmtId="1" fontId="0" fillId="0" borderId="0" xfId="0" applyNumberFormat="1">
      <alignment vertical="center"/>
    </xf>
    <xf numFmtId="2" fontId="0" fillId="0" borderId="0" xfId="0" applyNumberFormat="1">
      <alignment vertical="center"/>
    </xf>
    <xf numFmtId="165" fontId="0" fillId="0" borderId="0" xfId="0" applyNumberFormat="1">
      <alignment vertical="center"/>
    </xf>
    <xf numFmtId="0" fontId="2" fillId="0" borderId="0" xfId="0" applyFont="1">
      <alignment vertical="center"/>
    </xf>
    <xf numFmtId="165" fontId="2" fillId="0" borderId="0" xfId="0" applyNumberFormat="1" applyFont="1">
      <alignment vertical="center"/>
    </xf>
    <xf numFmtId="164" fontId="2" fillId="0" borderId="0" xfId="0" applyNumberFormat="1" applyFont="1">
      <alignment vertical="center"/>
    </xf>
    <xf numFmtId="0" fontId="0" fillId="0" borderId="0" xfId="0" applyFill="1">
      <alignment vertical="center"/>
    </xf>
    <xf numFmtId="164" fontId="0" fillId="0" borderId="0" xfId="0" applyNumberFormat="1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ustomXml" Target="../ink/ink7.xml"/><Relationship Id="rId3" Type="http://schemas.openxmlformats.org/officeDocument/2006/relationships/customXml" Target="../ink/ink2.xml"/><Relationship Id="rId7" Type="http://schemas.openxmlformats.org/officeDocument/2006/relationships/customXml" Target="../ink/ink6.xml"/><Relationship Id="rId2" Type="http://schemas.openxmlformats.org/officeDocument/2006/relationships/image" Target="../media/image1.emf"/><Relationship Id="rId1" Type="http://schemas.openxmlformats.org/officeDocument/2006/relationships/customXml" Target="../ink/ink1.xml"/><Relationship Id="rId6" Type="http://schemas.openxmlformats.org/officeDocument/2006/relationships/customXml" Target="../ink/ink5.xml"/><Relationship Id="rId5" Type="http://schemas.openxmlformats.org/officeDocument/2006/relationships/customXml" Target="../ink/ink4.xml"/><Relationship Id="rId10" Type="http://schemas.openxmlformats.org/officeDocument/2006/relationships/customXml" Target="../ink/ink9.xml"/><Relationship Id="rId4" Type="http://schemas.openxmlformats.org/officeDocument/2006/relationships/customXml" Target="../ink/ink3.xml"/><Relationship Id="rId9" Type="http://schemas.openxmlformats.org/officeDocument/2006/relationships/customXml" Target="../ink/ink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445023</xdr:colOff>
      <xdr:row>26</xdr:row>
      <xdr:rowOff>150886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0"/>
          <a:ext cx="7150623" cy="49133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11</xdr:col>
      <xdr:colOff>188990</xdr:colOff>
      <xdr:row>54</xdr:row>
      <xdr:rowOff>24393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15000"/>
          <a:ext cx="6894590" cy="45963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4</xdr:col>
      <xdr:colOff>155453</xdr:colOff>
      <xdr:row>17</xdr:row>
      <xdr:rowOff>140214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0"/>
          <a:ext cx="2593853" cy="31882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470400</xdr:colOff>
      <xdr:row>0</xdr:row>
      <xdr:rowOff>30900</xdr:rowOff>
    </xdr:from>
    <xdr:to>
      <xdr:col>1</xdr:col>
      <xdr:colOff>470760</xdr:colOff>
      <xdr:row>0</xdr:row>
      <xdr:rowOff>46740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6607B60A-ACB4-40FD-BA0F-031C3AFABC28}"/>
                </a:ext>
              </a:extLst>
            </xdr14:cNvPr>
            <xdr14:cNvContentPartPr/>
          </xdr14:nvContentPartPr>
          <xdr14:nvPr macro=""/>
          <xdr14:xfrm>
            <a:off x="2908800" y="221400"/>
            <a:ext cx="360" cy="15840"/>
          </xdr14:xfrm>
        </xdr:contentPart>
      </mc:Choice>
      <mc:Fallback xmlns="">
        <xdr:pic>
          <xdr:nvPicPr>
            <xdr:cNvPr id="3" name="Ink 2">
              <a:extLst>
                <a:ext uri="{FF2B5EF4-FFF2-40B4-BE49-F238E27FC236}">
                  <a16:creationId xmlns:a16="http://schemas.microsoft.com/office/drawing/2014/main" id="{6607B60A-ACB4-40FD-BA0F-031C3AFABC28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903040" y="215506"/>
              <a:ext cx="11880" cy="25049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</xdr:col>
      <xdr:colOff>470400</xdr:colOff>
      <xdr:row>5</xdr:row>
      <xdr:rowOff>30900</xdr:rowOff>
    </xdr:from>
    <xdr:to>
      <xdr:col>1</xdr:col>
      <xdr:colOff>470760</xdr:colOff>
      <xdr:row>5</xdr:row>
      <xdr:rowOff>46740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AE7FAE22-9450-4C04-83B2-15CDCD81C618}"/>
                </a:ext>
              </a:extLst>
            </xdr14:cNvPr>
            <xdr14:cNvContentPartPr/>
          </xdr14:nvContentPartPr>
          <xdr14:nvPr macro=""/>
          <xdr14:xfrm>
            <a:off x="2908800" y="221400"/>
            <a:ext cx="360" cy="15840"/>
          </xdr14:xfrm>
        </xdr:contentPart>
      </mc:Choice>
      <mc:Fallback xmlns="">
        <xdr:pic>
          <xdr:nvPicPr>
            <xdr:cNvPr id="4" name="Ink 3">
              <a:extLst>
                <a:ext uri="{FF2B5EF4-FFF2-40B4-BE49-F238E27FC236}">
                  <a16:creationId xmlns:a16="http://schemas.microsoft.com/office/drawing/2014/main" id="{AE7FAE22-9450-4C04-83B2-15CDCD81C618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903040" y="215506"/>
              <a:ext cx="11880" cy="25049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</xdr:col>
      <xdr:colOff>470400</xdr:colOff>
      <xdr:row>10</xdr:row>
      <xdr:rowOff>30900</xdr:rowOff>
    </xdr:from>
    <xdr:to>
      <xdr:col>1</xdr:col>
      <xdr:colOff>470760</xdr:colOff>
      <xdr:row>10</xdr:row>
      <xdr:rowOff>46740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CC74ECA8-C304-4224-A5A4-8BFFAF514887}"/>
                </a:ext>
              </a:extLst>
            </xdr14:cNvPr>
            <xdr14:cNvContentPartPr/>
          </xdr14:nvContentPartPr>
          <xdr14:nvPr macro=""/>
          <xdr14:xfrm>
            <a:off x="2908800" y="221400"/>
            <a:ext cx="360" cy="15840"/>
          </xdr14:xfrm>
        </xdr:contentPart>
      </mc:Choice>
      <mc:Fallback xmlns="">
        <xdr:pic>
          <xdr:nvPicPr>
            <xdr:cNvPr id="5" name="Ink 4">
              <a:extLst>
                <a:ext uri="{FF2B5EF4-FFF2-40B4-BE49-F238E27FC236}">
                  <a16:creationId xmlns:a16="http://schemas.microsoft.com/office/drawing/2014/main" id="{CC74ECA8-C304-4224-A5A4-8BFFAF51488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903040" y="215506"/>
              <a:ext cx="11880" cy="25049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</xdr:col>
      <xdr:colOff>470400</xdr:colOff>
      <xdr:row>15</xdr:row>
      <xdr:rowOff>30900</xdr:rowOff>
    </xdr:from>
    <xdr:to>
      <xdr:col>1</xdr:col>
      <xdr:colOff>470760</xdr:colOff>
      <xdr:row>15</xdr:row>
      <xdr:rowOff>46740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B3D112E0-ED8D-44A8-9ADE-0307BD2E2A30}"/>
                </a:ext>
              </a:extLst>
            </xdr14:cNvPr>
            <xdr14:cNvContentPartPr/>
          </xdr14:nvContentPartPr>
          <xdr14:nvPr macro=""/>
          <xdr14:xfrm>
            <a:off x="2908800" y="221400"/>
            <a:ext cx="360" cy="15840"/>
          </xdr14:xfrm>
        </xdr:contentPart>
      </mc:Choice>
      <mc:Fallback xmlns="">
        <xdr:pic>
          <xdr:nvPicPr>
            <xdr:cNvPr id="6" name="Ink 5">
              <a:extLst>
                <a:ext uri="{FF2B5EF4-FFF2-40B4-BE49-F238E27FC236}">
                  <a16:creationId xmlns:a16="http://schemas.microsoft.com/office/drawing/2014/main" id="{B3D112E0-ED8D-44A8-9ADE-0307BD2E2A30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903040" y="215506"/>
              <a:ext cx="11880" cy="25049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</xdr:col>
      <xdr:colOff>470400</xdr:colOff>
      <xdr:row>20</xdr:row>
      <xdr:rowOff>30900</xdr:rowOff>
    </xdr:from>
    <xdr:to>
      <xdr:col>1</xdr:col>
      <xdr:colOff>470760</xdr:colOff>
      <xdr:row>20</xdr:row>
      <xdr:rowOff>46740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48602193-C61F-4D9F-AF00-59B8D429E6E9}"/>
                </a:ext>
              </a:extLst>
            </xdr14:cNvPr>
            <xdr14:cNvContentPartPr/>
          </xdr14:nvContentPartPr>
          <xdr14:nvPr macro=""/>
          <xdr14:xfrm>
            <a:off x="2908800" y="221400"/>
            <a:ext cx="360" cy="15840"/>
          </xdr14:xfrm>
        </xdr:contentPart>
      </mc:Choice>
      <mc:Fallback xmlns="">
        <xdr:pic>
          <xdr:nvPicPr>
            <xdr:cNvPr id="7" name="Ink 6">
              <a:extLst>
                <a:ext uri="{FF2B5EF4-FFF2-40B4-BE49-F238E27FC236}">
                  <a16:creationId xmlns:a16="http://schemas.microsoft.com/office/drawing/2014/main" id="{48602193-C61F-4D9F-AF00-59B8D429E6E9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903040" y="215506"/>
              <a:ext cx="11880" cy="25049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</xdr:col>
      <xdr:colOff>470400</xdr:colOff>
      <xdr:row>5</xdr:row>
      <xdr:rowOff>30900</xdr:rowOff>
    </xdr:from>
    <xdr:to>
      <xdr:col>1</xdr:col>
      <xdr:colOff>470760</xdr:colOff>
      <xdr:row>5</xdr:row>
      <xdr:rowOff>46740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696AB695-A566-4638-9E03-275C1729800C}"/>
                </a:ext>
              </a:extLst>
            </xdr14:cNvPr>
            <xdr14:cNvContentPartPr/>
          </xdr14:nvContentPartPr>
          <xdr14:nvPr macro=""/>
          <xdr14:xfrm>
            <a:off x="2908800" y="221400"/>
            <a:ext cx="360" cy="15840"/>
          </xdr14:xfrm>
        </xdr:contentPart>
      </mc:Choice>
      <mc:Fallback xmlns="">
        <xdr:pic>
          <xdr:nvPicPr>
            <xdr:cNvPr id="8" name="Ink 7">
              <a:extLst>
                <a:ext uri="{FF2B5EF4-FFF2-40B4-BE49-F238E27FC236}">
                  <a16:creationId xmlns:a16="http://schemas.microsoft.com/office/drawing/2014/main" id="{696AB695-A566-4638-9E03-275C1729800C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903040" y="215506"/>
              <a:ext cx="11880" cy="25049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</xdr:col>
      <xdr:colOff>470400</xdr:colOff>
      <xdr:row>10</xdr:row>
      <xdr:rowOff>30900</xdr:rowOff>
    </xdr:from>
    <xdr:to>
      <xdr:col>1</xdr:col>
      <xdr:colOff>470760</xdr:colOff>
      <xdr:row>10</xdr:row>
      <xdr:rowOff>46740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E4E36947-8860-45A6-9225-23DD4A7E4237}"/>
                </a:ext>
              </a:extLst>
            </xdr14:cNvPr>
            <xdr14:cNvContentPartPr/>
          </xdr14:nvContentPartPr>
          <xdr14:nvPr macro=""/>
          <xdr14:xfrm>
            <a:off x="2908800" y="221400"/>
            <a:ext cx="360" cy="15840"/>
          </xdr14:xfrm>
        </xdr:contentPart>
      </mc:Choice>
      <mc:Fallback xmlns="">
        <xdr:pic>
          <xdr:nvPicPr>
            <xdr:cNvPr id="9" name="Ink 8">
              <a:extLst>
                <a:ext uri="{FF2B5EF4-FFF2-40B4-BE49-F238E27FC236}">
                  <a16:creationId xmlns:a16="http://schemas.microsoft.com/office/drawing/2014/main" id="{E4E36947-8860-45A6-9225-23DD4A7E423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903040" y="215506"/>
              <a:ext cx="11880" cy="25049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</xdr:col>
      <xdr:colOff>470400</xdr:colOff>
      <xdr:row>15</xdr:row>
      <xdr:rowOff>30900</xdr:rowOff>
    </xdr:from>
    <xdr:to>
      <xdr:col>1</xdr:col>
      <xdr:colOff>470760</xdr:colOff>
      <xdr:row>15</xdr:row>
      <xdr:rowOff>46740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27BC50B3-5EF5-4E95-A041-898596DB234C}"/>
                </a:ext>
              </a:extLst>
            </xdr14:cNvPr>
            <xdr14:cNvContentPartPr/>
          </xdr14:nvContentPartPr>
          <xdr14:nvPr macro=""/>
          <xdr14:xfrm>
            <a:off x="2908800" y="221400"/>
            <a:ext cx="360" cy="1584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27BC50B3-5EF5-4E95-A041-898596DB234C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903040" y="215506"/>
              <a:ext cx="11880" cy="25049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</xdr:col>
      <xdr:colOff>470400</xdr:colOff>
      <xdr:row>20</xdr:row>
      <xdr:rowOff>30900</xdr:rowOff>
    </xdr:from>
    <xdr:to>
      <xdr:col>1</xdr:col>
      <xdr:colOff>470760</xdr:colOff>
      <xdr:row>20</xdr:row>
      <xdr:rowOff>46740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26901B9C-E2D3-42C2-9EA9-1FE587022732}"/>
                </a:ext>
              </a:extLst>
            </xdr14:cNvPr>
            <xdr14:cNvContentPartPr/>
          </xdr14:nvContentPartPr>
          <xdr14:nvPr macro=""/>
          <xdr14:xfrm>
            <a:off x="2908800" y="221400"/>
            <a:ext cx="360" cy="15840"/>
          </xdr14:xfrm>
        </xdr:contentPart>
      </mc:Choice>
      <mc:Fallback xmlns="">
        <xdr:pic>
          <xdr:nvPicPr>
            <xdr:cNvPr id="11" name="Ink 10">
              <a:extLst>
                <a:ext uri="{FF2B5EF4-FFF2-40B4-BE49-F238E27FC236}">
                  <a16:creationId xmlns:a16="http://schemas.microsoft.com/office/drawing/2014/main" id="{26901B9C-E2D3-42C2-9EA9-1FE58702273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903040" y="215506"/>
              <a:ext cx="11880" cy="25049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3-09T20:21:11.37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1 1 984,'0'0'1224,"0"0"-561,0 0-139,0 0 246,0 0 3,0 0-212,0 0-123,0 0 41,0 0 4,0 0-42,0 0-66,0 0-54,0 0-75,0 0-94,0 0-88,0 0-62,0 7-1019,0 9-854,0 3-908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3-09T20:23:53.59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1 1 984,'0'0'1224,"0"0"-561,0 0-139,0 0 246,0 0 3,0 0-212,0 0-123,0 0 41,0 0 4,0 0-42,0 0-66,0 0-54,0 0-75,0 0-94,0 0-88,0 0-62,0 7-1019,0 9-854,0 3-908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3-09T20:24:52.69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1 1 984,'0'0'1224,"0"0"-561,0 0-139,0 0 246,0 0 3,0 0-212,0 0-123,0 0 41,0 0 4,0 0-42,0 0-66,0 0-54,0 0-75,0 0-94,0 0-88,0 0-62,0 7-1019,0 9-854,0 3-908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3-09T20:26:35.96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1 1 984,'0'0'1224,"0"0"-561,0 0-139,0 0 246,0 0 3,0 0-212,0 0-123,0 0 41,0 0 4,0 0-42,0 0-66,0 0-54,0 0-75,0 0-94,0 0-88,0 0-62,0 7-1019,0 9-854,0 3-908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3-09T20:27:49.8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1 1 984,'0'0'1224,"0"0"-561,0 0-139,0 0 246,0 0 3,0 0-212,0 0-123,0 0 41,0 0 4,0 0-42,0 0-66,0 0-54,0 0-75,0 0-94,0 0-88,0 0-62,0 7-1019,0 9-854,0 3-908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3-09T21:19:06.5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1 1 984,'0'0'1224,"0"0"-561,0 0-139,0 0 246,0 0 3,0 0-212,0 0-123,0 0 41,0 0 4,0 0-42,0 0-66,0 0-54,0 0-75,0 0-94,0 0-88,0 0-62,0 7-1019,0 9-854,0 3-908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3-09T21:19:08.81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1 1 984,'0'0'1224,"0"0"-561,0 0-139,0 0 246,0 0 3,0 0-212,0 0-123,0 0 41,0 0 4,0 0-42,0 0-66,0 0-54,0 0-75,0 0-94,0 0-88,0 0-62,0 7-1019,0 9-854,0 3-908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3-09T21:19:10.91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1 1 984,'0'0'1224,"0"0"-561,0 0-139,0 0 246,0 0 3,0 0-212,0 0-123,0 0 41,0 0 4,0 0-42,0 0-66,0 0-54,0 0-75,0 0-94,0 0-88,0 0-62,0 7-1019,0 9-854,0 3-908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9-03-09T21:19:13.31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1 1 984,'0'0'1224,"0"0"-561,0 0-139,0 0 246,0 0 3,0 0-212,0 0-123,0 0 41,0 0 4,0 0-42,0 0-66,0 0-54,0 0-75,0 0-94,0 0-88,0 0-62,0 7-1019,0 9-854,0 3-908</inkml:trace>
</inkml: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0"/>
  <sheetViews>
    <sheetView workbookViewId="0">
      <selection activeCell="I58" sqref="I58"/>
    </sheetView>
  </sheetViews>
  <sheetFormatPr defaultRowHeight="15" x14ac:dyDescent="0.25"/>
  <sheetData>
    <row r="1" spans="1:1" x14ac:dyDescent="0.25">
      <c r="A1" t="s">
        <v>21</v>
      </c>
    </row>
    <row r="30" spans="1:1" x14ac:dyDescent="0.25">
      <c r="A30" t="s">
        <v>22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G32" sqref="G32"/>
    </sheetView>
  </sheetViews>
  <sheetFormatPr defaultRowHeight="15" x14ac:dyDescent="0.25"/>
  <sheetData>
    <row r="1" spans="1:1" x14ac:dyDescent="0.25">
      <c r="A1" t="s">
        <v>23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36"/>
  <sheetViews>
    <sheetView workbookViewId="0">
      <selection activeCell="B36" sqref="B36"/>
    </sheetView>
  </sheetViews>
  <sheetFormatPr defaultRowHeight="15" x14ac:dyDescent="0.25"/>
  <cols>
    <col min="1" max="1" width="23.28515625" style="4" customWidth="1"/>
    <col min="2" max="16384" width="9.140625" style="4"/>
  </cols>
  <sheetData>
    <row r="2" spans="1:9" x14ac:dyDescent="0.25">
      <c r="B2" s="4" t="s">
        <v>10</v>
      </c>
    </row>
    <row r="3" spans="1:9" x14ac:dyDescent="0.25">
      <c r="A3" s="4" t="s">
        <v>0</v>
      </c>
      <c r="B3" s="4">
        <v>1</v>
      </c>
      <c r="C3" s="4">
        <v>2</v>
      </c>
      <c r="D3" s="4">
        <v>3</v>
      </c>
      <c r="E3" s="4" t="s">
        <v>1</v>
      </c>
      <c r="F3" s="4" t="s">
        <v>2</v>
      </c>
    </row>
    <row r="4" spans="1:9" x14ac:dyDescent="0.25">
      <c r="A4" s="4">
        <v>0</v>
      </c>
      <c r="B4" s="5">
        <v>-0.19569864445594046</v>
      </c>
      <c r="C4" s="5">
        <v>3.9034163221175894E-2</v>
      </c>
      <c r="D4" s="5">
        <v>0.15666448123476456</v>
      </c>
      <c r="E4" s="5">
        <f>AVERAGE(B4:D4)</f>
        <v>0</v>
      </c>
      <c r="F4" s="5">
        <f>STDEV(B4:D4)</f>
        <v>0.17939535253292921</v>
      </c>
      <c r="H4" s="6"/>
      <c r="I4" s="6"/>
    </row>
    <row r="5" spans="1:9" x14ac:dyDescent="0.25">
      <c r="A5" s="4">
        <v>10</v>
      </c>
      <c r="B5" s="5">
        <v>5.5806084987146729</v>
      </c>
      <c r="C5" s="5">
        <v>5.1503529893649711</v>
      </c>
      <c r="D5" s="5">
        <v>5.4050377086743921</v>
      </c>
      <c r="E5" s="5">
        <v>5.3786663989180115</v>
      </c>
      <c r="F5" s="5">
        <v>0.21633662499711659</v>
      </c>
      <c r="H5" s="6"/>
      <c r="I5" s="6"/>
    </row>
    <row r="6" spans="1:9" x14ac:dyDescent="0.25">
      <c r="A6" s="4">
        <v>20</v>
      </c>
      <c r="B6" s="5">
        <v>8.0885019595743852</v>
      </c>
      <c r="C6" s="5">
        <v>8.8801841614258414</v>
      </c>
      <c r="D6" s="5">
        <v>8.6509256877793579</v>
      </c>
      <c r="E6" s="5">
        <v>8.539870602926527</v>
      </c>
      <c r="F6" s="5">
        <v>0.40735746106563997</v>
      </c>
      <c r="H6" s="6"/>
      <c r="I6" s="6"/>
    </row>
    <row r="8" spans="1:9" x14ac:dyDescent="0.25">
      <c r="B8" s="4" t="s">
        <v>10</v>
      </c>
    </row>
    <row r="9" spans="1:9" x14ac:dyDescent="0.25">
      <c r="A9" s="4" t="s">
        <v>4</v>
      </c>
      <c r="B9" s="4">
        <v>1</v>
      </c>
      <c r="C9" s="4">
        <v>2</v>
      </c>
      <c r="D9" s="4">
        <v>3</v>
      </c>
      <c r="E9" s="4" t="s">
        <v>1</v>
      </c>
      <c r="F9" s="4" t="s">
        <v>2</v>
      </c>
    </row>
    <row r="10" spans="1:9" x14ac:dyDescent="0.25">
      <c r="A10" s="4">
        <v>0</v>
      </c>
      <c r="B10" s="5">
        <v>0.10790582984867511</v>
      </c>
      <c r="C10" s="5">
        <v>4.4842205929231702E-2</v>
      </c>
      <c r="D10" s="5">
        <v>-0.15274803577790697</v>
      </c>
      <c r="E10" s="5">
        <f>AVERAGE(B10:D10)</f>
        <v>0</v>
      </c>
      <c r="F10" s="5">
        <f>STDEV(B10:D10)</f>
        <v>0.13598980473171435</v>
      </c>
    </row>
    <row r="11" spans="1:9" x14ac:dyDescent="0.25">
      <c r="A11" s="4">
        <v>10</v>
      </c>
      <c r="B11" s="5">
        <v>4.1823698175476753</v>
      </c>
      <c r="C11" s="5">
        <v>4.1641585253801852</v>
      </c>
      <c r="D11" s="5">
        <v>4.5331840087007063</v>
      </c>
      <c r="E11" s="5">
        <v>4.2932374505428559</v>
      </c>
      <c r="F11" s="5">
        <v>0.20799922083856837</v>
      </c>
    </row>
    <row r="12" spans="1:9" x14ac:dyDescent="0.25">
      <c r="A12" s="4">
        <v>20</v>
      </c>
      <c r="B12" s="5">
        <v>7.2993258827279695</v>
      </c>
      <c r="C12" s="5">
        <v>7.5790719870989491</v>
      </c>
      <c r="D12" s="5">
        <v>7.5613163569540012</v>
      </c>
      <c r="E12" s="5">
        <v>7.4799047422603069</v>
      </c>
      <c r="F12" s="5">
        <v>0.1566376678291678</v>
      </c>
    </row>
    <row r="14" spans="1:9" x14ac:dyDescent="0.25">
      <c r="B14" s="4" t="s">
        <v>10</v>
      </c>
    </row>
    <row r="15" spans="1:9" x14ac:dyDescent="0.25">
      <c r="A15" s="4" t="s">
        <v>6</v>
      </c>
      <c r="B15" s="4">
        <v>1</v>
      </c>
      <c r="C15" s="4">
        <v>2</v>
      </c>
      <c r="D15" s="4">
        <v>3</v>
      </c>
      <c r="E15" s="4" t="s">
        <v>1</v>
      </c>
      <c r="F15" s="4" t="s">
        <v>2</v>
      </c>
    </row>
    <row r="16" spans="1:9" x14ac:dyDescent="0.25">
      <c r="A16" s="4">
        <v>0</v>
      </c>
      <c r="B16" s="5">
        <v>7.7583157128290905E-2</v>
      </c>
      <c r="C16" s="5">
        <v>3.4204399607974015E-2</v>
      </c>
      <c r="D16" s="5">
        <v>-0.11178755673626491</v>
      </c>
      <c r="E16" s="5">
        <f>AVERAGE(B16:D16)</f>
        <v>0</v>
      </c>
      <c r="F16" s="5">
        <f>STDEV(B16:D16)</f>
        <v>9.9210748065919493E-2</v>
      </c>
    </row>
    <row r="17" spans="1:6" x14ac:dyDescent="0.25">
      <c r="A17" s="4">
        <v>10</v>
      </c>
      <c r="B17" s="5">
        <v>0.88899528170602504</v>
      </c>
      <c r="C17" s="5">
        <v>1.1068015190347611</v>
      </c>
      <c r="D17" s="5">
        <v>1.4184404963376172</v>
      </c>
      <c r="E17" s="5">
        <v>1.1380790990261345</v>
      </c>
      <c r="F17" s="5">
        <v>0.26610481784751838</v>
      </c>
    </row>
    <row r="18" spans="1:6" x14ac:dyDescent="0.25">
      <c r="A18" s="4">
        <v>20</v>
      </c>
      <c r="B18" s="5">
        <v>1.3534471510183836</v>
      </c>
      <c r="C18" s="5">
        <v>1.6904851387589976</v>
      </c>
      <c r="D18" s="5">
        <v>1.6313853211856277</v>
      </c>
      <c r="E18" s="5">
        <v>1.5584392036543366</v>
      </c>
      <c r="F18" s="5">
        <v>0.17997084025537943</v>
      </c>
    </row>
    <row r="20" spans="1:6" x14ac:dyDescent="0.25">
      <c r="B20" s="4" t="s">
        <v>10</v>
      </c>
    </row>
    <row r="21" spans="1:6" x14ac:dyDescent="0.25">
      <c r="A21" s="4" t="s">
        <v>7</v>
      </c>
      <c r="B21" s="4">
        <v>1</v>
      </c>
      <c r="C21" s="4">
        <v>2</v>
      </c>
      <c r="D21" s="4">
        <v>3</v>
      </c>
      <c r="E21" s="4" t="s">
        <v>1</v>
      </c>
      <c r="F21" s="4" t="s">
        <v>2</v>
      </c>
    </row>
    <row r="22" spans="1:6" x14ac:dyDescent="0.25">
      <c r="A22" s="4">
        <v>0</v>
      </c>
      <c r="B22" s="5">
        <v>-8.2809936793386232E-2</v>
      </c>
      <c r="C22" s="5">
        <v>-2.3810347717478822E-2</v>
      </c>
      <c r="D22" s="5">
        <v>0.10662028451086504</v>
      </c>
      <c r="E22" s="5">
        <f>AVERAGE(B22:D22)</f>
        <v>0</v>
      </c>
      <c r="F22" s="5">
        <f>STDEV(B22:D22)</f>
        <v>9.6933748919892912E-2</v>
      </c>
    </row>
    <row r="23" spans="1:6" x14ac:dyDescent="0.25">
      <c r="A23" s="4">
        <v>10</v>
      </c>
      <c r="B23" s="5">
        <v>5.1407358244705286</v>
      </c>
      <c r="C23" s="5">
        <v>5.403267900880782</v>
      </c>
      <c r="D23" s="5">
        <v>5.416051911608065</v>
      </c>
      <c r="E23" s="5">
        <v>5.3200185456531246</v>
      </c>
      <c r="F23" s="5">
        <v>0.15539491085150225</v>
      </c>
    </row>
    <row r="24" spans="1:6" x14ac:dyDescent="0.25">
      <c r="A24" s="4">
        <v>20</v>
      </c>
      <c r="B24" s="5">
        <v>7.9635802842945882</v>
      </c>
      <c r="C24" s="5">
        <v>8.0971685978296701</v>
      </c>
      <c r="D24" s="5">
        <v>7.9611277162893535</v>
      </c>
      <c r="E24" s="5">
        <v>8.0072921994712036</v>
      </c>
      <c r="F24" s="5">
        <v>7.7844903551050504E-2</v>
      </c>
    </row>
    <row r="26" spans="1:6" x14ac:dyDescent="0.25">
      <c r="B26" s="4" t="s">
        <v>10</v>
      </c>
    </row>
    <row r="27" spans="1:6" x14ac:dyDescent="0.25">
      <c r="A27" s="4" t="s">
        <v>8</v>
      </c>
      <c r="B27" s="4">
        <v>1</v>
      </c>
      <c r="C27" s="4">
        <v>2</v>
      </c>
      <c r="D27" s="4">
        <v>3</v>
      </c>
      <c r="E27" s="4" t="s">
        <v>1</v>
      </c>
      <c r="F27" s="4" t="s">
        <v>2</v>
      </c>
    </row>
    <row r="28" spans="1:6" x14ac:dyDescent="0.25">
      <c r="A28" s="4">
        <v>0</v>
      </c>
      <c r="B28" s="5">
        <v>-5.8627250218738929E-2</v>
      </c>
      <c r="C28" s="5">
        <v>-7.6676843457378324E-2</v>
      </c>
      <c r="D28" s="5">
        <v>0.13530409367611743</v>
      </c>
      <c r="E28" s="5">
        <f>AVERAGE(B28:D28)</f>
        <v>0</v>
      </c>
      <c r="F28" s="5">
        <f>STDEV(B28:D28)</f>
        <v>0.11752380728242573</v>
      </c>
    </row>
    <row r="29" spans="1:6" x14ac:dyDescent="0.25">
      <c r="A29" s="4">
        <v>10</v>
      </c>
      <c r="B29" s="5">
        <v>4.8860565556527726</v>
      </c>
      <c r="C29" s="5">
        <v>4.7684552376342673</v>
      </c>
      <c r="D29" s="5">
        <v>5.3312346184634283</v>
      </c>
      <c r="E29" s="5">
        <v>4.9952488039168221</v>
      </c>
      <c r="F29" s="5">
        <v>0.29685411936224149</v>
      </c>
    </row>
    <row r="30" spans="1:6" x14ac:dyDescent="0.25">
      <c r="A30" s="4">
        <v>20</v>
      </c>
      <c r="B30" s="5">
        <v>7.8895269653927054</v>
      </c>
      <c r="C30" s="5">
        <v>8.2129569782378002</v>
      </c>
      <c r="D30" s="5">
        <v>8.5581158664854708</v>
      </c>
      <c r="E30" s="5">
        <v>8.2201999367053258</v>
      </c>
      <c r="F30" s="5">
        <v>0.33435329369041611</v>
      </c>
    </row>
    <row r="32" spans="1:6" x14ac:dyDescent="0.25">
      <c r="B32" s="4" t="s">
        <v>10</v>
      </c>
    </row>
    <row r="33" spans="1:6" x14ac:dyDescent="0.25">
      <c r="A33" s="4" t="s">
        <v>9</v>
      </c>
      <c r="B33" s="4">
        <v>1</v>
      </c>
      <c r="C33" s="4">
        <v>2</v>
      </c>
      <c r="D33" s="4">
        <v>3</v>
      </c>
      <c r="E33" s="4" t="s">
        <v>1</v>
      </c>
      <c r="F33" s="4" t="s">
        <v>2</v>
      </c>
    </row>
    <row r="34" spans="1:6" x14ac:dyDescent="0.25">
      <c r="A34" s="4">
        <v>0</v>
      </c>
      <c r="B34" s="5">
        <v>-3.6729286277924503E-2</v>
      </c>
      <c r="C34" s="5">
        <v>-2.4494762047291226E-2</v>
      </c>
      <c r="D34" s="5">
        <v>6.1224048325215545E-2</v>
      </c>
      <c r="E34" s="5">
        <f>AVERAGE(B34:D34)</f>
        <v>-6.2450045135165055E-17</v>
      </c>
      <c r="F34" s="5">
        <f>STDEV(B34:D34)</f>
        <v>5.3373298247192301E-2</v>
      </c>
    </row>
    <row r="35" spans="1:6" x14ac:dyDescent="0.25">
      <c r="A35" s="4">
        <v>10</v>
      </c>
      <c r="B35" s="5">
        <v>6.0751586895594674</v>
      </c>
      <c r="C35" s="5">
        <v>6.5982038856085543</v>
      </c>
      <c r="D35" s="5">
        <v>5.8671254931838588</v>
      </c>
      <c r="E35" s="5">
        <v>6.1801626894506265</v>
      </c>
      <c r="F35" s="5">
        <v>0.37668061267130043</v>
      </c>
    </row>
    <row r="36" spans="1:6" x14ac:dyDescent="0.25">
      <c r="A36" s="4">
        <v>20</v>
      </c>
      <c r="B36" s="5">
        <v>10.523804495115778</v>
      </c>
      <c r="C36" s="5">
        <v>10.340857473266034</v>
      </c>
      <c r="D36" s="5">
        <v>10.26879257707273</v>
      </c>
      <c r="E36" s="5">
        <v>10.37781818181818</v>
      </c>
      <c r="F36" s="5">
        <v>0.1314623142520549</v>
      </c>
    </row>
  </sheetData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4"/>
  <sheetViews>
    <sheetView workbookViewId="0">
      <selection activeCell="B23" activeCellId="4" sqref="B3:F4 B8:F9 B13:F14 B18:F19 B23:F24"/>
    </sheetView>
  </sheetViews>
  <sheetFormatPr defaultRowHeight="15" x14ac:dyDescent="0.25"/>
  <sheetData>
    <row r="1" spans="1:8" x14ac:dyDescent="0.25">
      <c r="B1" s="8" t="s">
        <v>11</v>
      </c>
      <c r="C1" s="8"/>
      <c r="D1" s="8"/>
    </row>
    <row r="2" spans="1:8" x14ac:dyDescent="0.25">
      <c r="A2" t="s">
        <v>0</v>
      </c>
      <c r="B2" s="1">
        <v>1</v>
      </c>
      <c r="C2" s="1">
        <v>2</v>
      </c>
      <c r="D2" s="1">
        <v>3</v>
      </c>
      <c r="E2" t="s">
        <v>1</v>
      </c>
      <c r="F2" t="s">
        <v>2</v>
      </c>
    </row>
    <row r="3" spans="1:8" x14ac:dyDescent="0.25">
      <c r="A3">
        <v>10</v>
      </c>
      <c r="B3" s="3">
        <v>5.5806084987146729</v>
      </c>
      <c r="C3" s="3">
        <v>5.1503529893649711</v>
      </c>
      <c r="D3" s="3">
        <v>5.4050377086743921</v>
      </c>
      <c r="E3" s="3">
        <f>(AVERAGE(B3:D3))</f>
        <v>5.3786663989180115</v>
      </c>
      <c r="F3" s="3">
        <f>STDEV(B3:D3)</f>
        <v>0.21633662499711659</v>
      </c>
      <c r="H3" t="s">
        <v>20</v>
      </c>
    </row>
    <row r="4" spans="1:8" x14ac:dyDescent="0.25">
      <c r="A4">
        <v>60</v>
      </c>
      <c r="B4" s="3">
        <f>(B3*6)</f>
        <v>33.483650992288034</v>
      </c>
      <c r="C4" s="3">
        <f>(C3*6)</f>
        <v>30.902117936189825</v>
      </c>
      <c r="D4" s="3">
        <f>(D3*6)</f>
        <v>32.430226252046353</v>
      </c>
      <c r="E4" s="3">
        <f>(AVERAGE(B4:D4))</f>
        <v>32.271998393508071</v>
      </c>
      <c r="F4" s="3">
        <f>STDEV(B4:D4)</f>
        <v>1.2980197499826986</v>
      </c>
      <c r="H4" t="s">
        <v>19</v>
      </c>
    </row>
    <row r="6" spans="1:8" x14ac:dyDescent="0.25">
      <c r="B6" s="8" t="s">
        <v>11</v>
      </c>
      <c r="C6" s="8"/>
      <c r="D6" s="8"/>
    </row>
    <row r="7" spans="1:8" x14ac:dyDescent="0.25">
      <c r="A7" t="s">
        <v>3</v>
      </c>
      <c r="B7" s="1">
        <v>1</v>
      </c>
      <c r="C7" s="1">
        <v>2</v>
      </c>
      <c r="D7" s="1">
        <v>3</v>
      </c>
      <c r="E7" t="s">
        <v>1</v>
      </c>
      <c r="F7" t="s">
        <v>2</v>
      </c>
    </row>
    <row r="8" spans="1:8" x14ac:dyDescent="0.25">
      <c r="A8">
        <v>10</v>
      </c>
      <c r="B8" s="3">
        <v>4.9495689118480248</v>
      </c>
      <c r="C8" s="3">
        <v>5.3486401599733373</v>
      </c>
      <c r="D8" s="3">
        <v>4.9742104049325109</v>
      </c>
      <c r="E8" s="3">
        <v>5.0908064922512901</v>
      </c>
      <c r="F8" s="3">
        <v>0.22363016557166454</v>
      </c>
      <c r="H8" t="s">
        <v>20</v>
      </c>
    </row>
    <row r="9" spans="1:8" x14ac:dyDescent="0.25">
      <c r="A9">
        <v>60</v>
      </c>
      <c r="B9" s="3">
        <f>(B8*6)</f>
        <v>29.697413471088147</v>
      </c>
      <c r="C9" s="3">
        <f>(C8*6)</f>
        <v>32.091840959840027</v>
      </c>
      <c r="D9" s="3">
        <f>(D8*6)</f>
        <v>29.845262429595067</v>
      </c>
      <c r="E9" s="3">
        <f>(AVERAGE(B9:D9))</f>
        <v>30.544838953507746</v>
      </c>
      <c r="F9" s="3">
        <f>STDEV(B9:D9)</f>
        <v>1.3417809934299898</v>
      </c>
      <c r="H9" t="s">
        <v>19</v>
      </c>
    </row>
    <row r="11" spans="1:8" x14ac:dyDescent="0.25">
      <c r="B11" s="8" t="s">
        <v>11</v>
      </c>
      <c r="C11" s="8"/>
      <c r="D11" s="8"/>
    </row>
    <row r="12" spans="1:8" x14ac:dyDescent="0.25">
      <c r="A12" t="s">
        <v>4</v>
      </c>
      <c r="B12" s="1">
        <v>1</v>
      </c>
      <c r="C12" s="1">
        <v>2</v>
      </c>
      <c r="D12" s="1">
        <v>3</v>
      </c>
      <c r="E12" t="s">
        <v>1</v>
      </c>
      <c r="F12" t="s">
        <v>2</v>
      </c>
    </row>
    <row r="13" spans="1:8" x14ac:dyDescent="0.25">
      <c r="A13">
        <v>10</v>
      </c>
      <c r="B13" s="3">
        <v>4.1823698175476753</v>
      </c>
      <c r="C13" s="3">
        <v>4.1641585253801852</v>
      </c>
      <c r="D13" s="3">
        <v>4.5331840087007063</v>
      </c>
      <c r="E13" s="3">
        <v>4.293237450542855</v>
      </c>
      <c r="F13" s="3">
        <v>0.20799922083856812</v>
      </c>
      <c r="H13" t="s">
        <v>20</v>
      </c>
    </row>
    <row r="14" spans="1:8" x14ac:dyDescent="0.25">
      <c r="A14">
        <v>60</v>
      </c>
      <c r="B14" s="3">
        <f>(B13*6)</f>
        <v>25.094218905286052</v>
      </c>
      <c r="C14" s="3">
        <f>(C13*6)</f>
        <v>24.984951152281113</v>
      </c>
      <c r="D14" s="3">
        <f>(D13*6)</f>
        <v>27.199104052204238</v>
      </c>
      <c r="E14" s="3">
        <f>(AVERAGE(B14:D14))</f>
        <v>25.759424703257135</v>
      </c>
      <c r="F14" s="3">
        <f>STDEV(B14:D14)</f>
        <v>1.2479953250314095</v>
      </c>
      <c r="H14" t="s">
        <v>19</v>
      </c>
    </row>
    <row r="16" spans="1:8" x14ac:dyDescent="0.25">
      <c r="B16" s="8" t="s">
        <v>11</v>
      </c>
      <c r="C16" s="8"/>
      <c r="D16" s="8"/>
    </row>
    <row r="17" spans="1:8" x14ac:dyDescent="0.25">
      <c r="A17" t="s">
        <v>5</v>
      </c>
      <c r="B17" s="1">
        <v>1</v>
      </c>
      <c r="C17" s="1">
        <v>2</v>
      </c>
      <c r="D17" s="1">
        <v>3</v>
      </c>
      <c r="E17" t="s">
        <v>1</v>
      </c>
      <c r="F17" t="s">
        <v>2</v>
      </c>
    </row>
    <row r="18" spans="1:8" x14ac:dyDescent="0.25">
      <c r="A18">
        <v>10</v>
      </c>
      <c r="B18" s="3">
        <v>3.5057910546012105</v>
      </c>
      <c r="C18" s="3">
        <v>3.312568273256256</v>
      </c>
      <c r="D18" s="3">
        <v>3.2352488155621946</v>
      </c>
      <c r="E18" s="3">
        <v>3.3512027144732199</v>
      </c>
      <c r="F18" s="3">
        <v>0.13934755402292287</v>
      </c>
      <c r="H18" t="s">
        <v>20</v>
      </c>
    </row>
    <row r="19" spans="1:8" x14ac:dyDescent="0.25">
      <c r="A19">
        <v>60</v>
      </c>
      <c r="B19" s="3">
        <f>(B18*6)</f>
        <v>21.034746327607262</v>
      </c>
      <c r="C19" s="3">
        <f>(C18*6)</f>
        <v>19.875409639537537</v>
      </c>
      <c r="D19" s="3">
        <f>(D18*6)</f>
        <v>19.411492893373168</v>
      </c>
      <c r="E19" s="3">
        <f>(AVERAGE(B19:D19))</f>
        <v>20.107216286839321</v>
      </c>
      <c r="F19" s="3">
        <f>STDEV(B19:D19)</f>
        <v>0.83608532413753434</v>
      </c>
      <c r="H19" t="s">
        <v>19</v>
      </c>
    </row>
    <row r="21" spans="1:8" x14ac:dyDescent="0.25">
      <c r="B21" s="8" t="s">
        <v>11</v>
      </c>
      <c r="C21" s="8"/>
      <c r="D21" s="8"/>
    </row>
    <row r="22" spans="1:8" x14ac:dyDescent="0.25">
      <c r="A22" t="s">
        <v>6</v>
      </c>
      <c r="B22" s="1">
        <v>1</v>
      </c>
      <c r="C22" s="1">
        <v>2</v>
      </c>
      <c r="D22" s="1">
        <v>3</v>
      </c>
      <c r="E22" t="s">
        <v>1</v>
      </c>
      <c r="F22" t="s">
        <v>2</v>
      </c>
    </row>
    <row r="23" spans="1:8" x14ac:dyDescent="0.25">
      <c r="A23">
        <v>10</v>
      </c>
      <c r="B23" s="3">
        <v>0.88899528170602504</v>
      </c>
      <c r="C23" s="3">
        <v>1.1068015190347611</v>
      </c>
      <c r="D23" s="3">
        <v>1.4184404963376172</v>
      </c>
      <c r="E23" s="3">
        <v>1.1380790990261345</v>
      </c>
      <c r="F23" s="3">
        <v>0.26610481784751755</v>
      </c>
      <c r="H23" t="s">
        <v>20</v>
      </c>
    </row>
    <row r="24" spans="1:8" x14ac:dyDescent="0.25">
      <c r="A24">
        <v>60</v>
      </c>
      <c r="B24" s="3">
        <f>(B23*6)</f>
        <v>5.33397169023615</v>
      </c>
      <c r="C24" s="3">
        <f>(C23*6)</f>
        <v>6.640809114208567</v>
      </c>
      <c r="D24" s="3">
        <f>(D23*6)</f>
        <v>8.5106429780257038</v>
      </c>
      <c r="E24" s="3">
        <f>(AVERAGE(B24:D24))</f>
        <v>6.8284745941568064</v>
      </c>
      <c r="F24" s="3">
        <f>STDEV(B24:D24)</f>
        <v>1.5966289070851072</v>
      </c>
      <c r="H24" t="s">
        <v>19</v>
      </c>
    </row>
  </sheetData>
  <mergeCells count="5">
    <mergeCell ref="B1:D1"/>
    <mergeCell ref="B6:D6"/>
    <mergeCell ref="B11:D11"/>
    <mergeCell ref="B16:D16"/>
    <mergeCell ref="B21:D2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G51"/>
  <sheetViews>
    <sheetView workbookViewId="0">
      <selection activeCell="B3" sqref="B3"/>
    </sheetView>
  </sheetViews>
  <sheetFormatPr defaultRowHeight="15" x14ac:dyDescent="0.25"/>
  <sheetData>
    <row r="3" spans="2:7" x14ac:dyDescent="0.25">
      <c r="B3" s="7" t="s">
        <v>12</v>
      </c>
    </row>
    <row r="4" spans="2:7" x14ac:dyDescent="0.25">
      <c r="B4" t="s">
        <v>13</v>
      </c>
    </row>
    <row r="5" spans="2:7" x14ac:dyDescent="0.25">
      <c r="B5" t="s">
        <v>14</v>
      </c>
      <c r="C5" t="s">
        <v>15</v>
      </c>
      <c r="D5" t="s">
        <v>16</v>
      </c>
      <c r="E5" t="s">
        <v>17</v>
      </c>
      <c r="F5" s="2" t="s">
        <v>1</v>
      </c>
      <c r="G5" s="2" t="s">
        <v>2</v>
      </c>
    </row>
    <row r="6" spans="2:7" x14ac:dyDescent="0.25">
      <c r="B6">
        <v>0</v>
      </c>
      <c r="C6" s="3">
        <v>0.86937935909092279</v>
      </c>
      <c r="D6" s="3">
        <v>0.81703662730574067</v>
      </c>
      <c r="E6" s="3">
        <v>0.94293981481481481</v>
      </c>
      <c r="F6" s="3">
        <f>(AVERAGE(C6:E6))</f>
        <v>0.87645193373715946</v>
      </c>
      <c r="G6" s="3">
        <f>(STDEV(C6:E6))</f>
        <v>6.3248866711832968E-2</v>
      </c>
    </row>
    <row r="7" spans="2:7" x14ac:dyDescent="0.25">
      <c r="B7">
        <v>30</v>
      </c>
      <c r="C7" s="3">
        <v>22.235998803845817</v>
      </c>
      <c r="D7" s="3">
        <v>23.469998316538803</v>
      </c>
      <c r="E7" s="3">
        <v>22.844907407407408</v>
      </c>
      <c r="F7" s="3">
        <f>(AVERAGE(C7:E7))</f>
        <v>22.85030150926401</v>
      </c>
      <c r="G7" s="3">
        <f>(STDEV(C7:E7))</f>
        <v>0.6170174402581835</v>
      </c>
    </row>
    <row r="8" spans="2:7" x14ac:dyDescent="0.25">
      <c r="B8">
        <v>60</v>
      </c>
      <c r="C8" s="3">
        <v>34.018479978010099</v>
      </c>
      <c r="D8" s="3">
        <v>34.442894591279668</v>
      </c>
      <c r="E8" s="3">
        <v>33.932291666666664</v>
      </c>
      <c r="F8" s="3">
        <f>(AVERAGE(C8:E8))</f>
        <v>34.131222078652144</v>
      </c>
      <c r="G8" s="3">
        <f>(STDEV(C8:E8))</f>
        <v>0.27333481775786245</v>
      </c>
    </row>
    <row r="9" spans="2:7" x14ac:dyDescent="0.25">
      <c r="B9">
        <v>120</v>
      </c>
      <c r="C9" s="3">
        <v>47.758884314371066</v>
      </c>
      <c r="D9" s="3">
        <v>44.675116038575304</v>
      </c>
      <c r="E9" s="3">
        <v>45.562065972222221</v>
      </c>
      <c r="F9" s="3">
        <f>(AVERAGE(C9:E9))</f>
        <v>45.998688775056195</v>
      </c>
      <c r="G9" s="3">
        <f>(STDEV(C9:E9))</f>
        <v>1.5875724546196435</v>
      </c>
    </row>
    <row r="11" spans="2:7" x14ac:dyDescent="0.25">
      <c r="B11">
        <v>129</v>
      </c>
    </row>
    <row r="12" spans="2:7" x14ac:dyDescent="0.25">
      <c r="B12" t="s">
        <v>14</v>
      </c>
      <c r="C12" t="s">
        <v>15</v>
      </c>
      <c r="D12" t="s">
        <v>16</v>
      </c>
      <c r="E12" t="s">
        <v>17</v>
      </c>
      <c r="F12" s="2" t="s">
        <v>1</v>
      </c>
      <c r="G12" s="2" t="s">
        <v>2</v>
      </c>
    </row>
    <row r="13" spans="2:7" x14ac:dyDescent="0.25">
      <c r="B13">
        <v>0</v>
      </c>
      <c r="C13" s="3">
        <v>2.4974871298267249</v>
      </c>
      <c r="D13" s="3">
        <v>2.7001704680772964</v>
      </c>
      <c r="E13" s="3">
        <v>2.6649905755195529</v>
      </c>
      <c r="F13" s="3">
        <f>(AVERAGE(C13:E13))</f>
        <v>2.6208827244745247</v>
      </c>
      <c r="G13" s="3">
        <f>(STDEV(C13:E13))</f>
        <v>0.108301711869927</v>
      </c>
    </row>
    <row r="14" spans="2:7" x14ac:dyDescent="0.25">
      <c r="B14">
        <v>30</v>
      </c>
      <c r="C14" s="3">
        <v>22.63966071192295</v>
      </c>
      <c r="D14" s="3">
        <v>22.436719118957154</v>
      </c>
      <c r="E14" s="3">
        <v>23.521477579328181</v>
      </c>
      <c r="F14" s="3">
        <f>(AVERAGE(C14:E14))</f>
        <v>22.865952470069427</v>
      </c>
      <c r="G14" s="3">
        <f>(STDEV(C14:E14))</f>
        <v>0.57669853406298732</v>
      </c>
    </row>
    <row r="15" spans="2:7" x14ac:dyDescent="0.25">
      <c r="B15">
        <v>60</v>
      </c>
      <c r="C15" s="3">
        <v>37.174062526961983</v>
      </c>
      <c r="D15" s="3">
        <v>34.7205560608935</v>
      </c>
      <c r="E15" s="3">
        <v>36.601650756079721</v>
      </c>
      <c r="F15" s="3">
        <f>(AVERAGE(C15:E15))</f>
        <v>36.165423114645073</v>
      </c>
      <c r="G15" s="3">
        <f>(STDEV(C15:E15))</f>
        <v>1.2836060186535796</v>
      </c>
    </row>
    <row r="16" spans="2:7" x14ac:dyDescent="0.25">
      <c r="B16">
        <v>120</v>
      </c>
      <c r="C16" s="3">
        <v>57.584977047608312</v>
      </c>
      <c r="D16" s="3">
        <v>58.248735219177632</v>
      </c>
      <c r="E16" s="3">
        <v>57.465128766396489</v>
      </c>
      <c r="F16" s="3">
        <f>(AVERAGE(C16:E16))</f>
        <v>57.766280344394147</v>
      </c>
      <c r="G16" s="3">
        <f>(STDEV(C16:E16))</f>
        <v>0.42209351129710604</v>
      </c>
    </row>
    <row r="18" spans="2:7" x14ac:dyDescent="0.25">
      <c r="B18">
        <v>144</v>
      </c>
    </row>
    <row r="19" spans="2:7" x14ac:dyDescent="0.25">
      <c r="B19" t="s">
        <v>14</v>
      </c>
      <c r="C19" t="s">
        <v>15</v>
      </c>
      <c r="D19" t="s">
        <v>16</v>
      </c>
      <c r="E19" t="s">
        <v>17</v>
      </c>
      <c r="F19" s="2" t="s">
        <v>1</v>
      </c>
      <c r="G19" s="2" t="s">
        <v>2</v>
      </c>
    </row>
    <row r="20" spans="2:7" x14ac:dyDescent="0.25">
      <c r="B20">
        <v>0</v>
      </c>
      <c r="C20" s="3">
        <v>5.3727307645156639</v>
      </c>
      <c r="D20" s="3">
        <v>5.1997276712180511</v>
      </c>
      <c r="E20" s="3">
        <v>5.4225943086890638</v>
      </c>
      <c r="F20" s="3">
        <f>(AVERAGE(C20:E20))</f>
        <v>5.3316842481409266</v>
      </c>
      <c r="G20" s="3">
        <f>(STDEV(C20:E20))</f>
        <v>0.11696579373596859</v>
      </c>
    </row>
    <row r="21" spans="2:7" x14ac:dyDescent="0.25">
      <c r="B21">
        <v>30</v>
      </c>
      <c r="C21" s="3">
        <v>45.858749368145979</v>
      </c>
      <c r="D21" s="3">
        <v>41.022501231654992</v>
      </c>
      <c r="E21" s="3">
        <v>45.095844246667248</v>
      </c>
      <c r="F21" s="3">
        <f>(AVERAGE(C21:E21))</f>
        <v>43.99236494882274</v>
      </c>
      <c r="G21" s="3">
        <f>(STDEV(C21:E21))</f>
        <v>2.6001103688125804</v>
      </c>
    </row>
    <row r="22" spans="2:7" x14ac:dyDescent="0.25">
      <c r="B22">
        <v>60</v>
      </c>
      <c r="C22" s="3">
        <v>75.937875076348419</v>
      </c>
      <c r="D22" s="3">
        <v>75.431459109221535</v>
      </c>
      <c r="E22" s="3">
        <v>73.822553868763421</v>
      </c>
      <c r="F22" s="3">
        <f>(AVERAGE(C22:E22))</f>
        <v>75.063962684777792</v>
      </c>
      <c r="G22" s="3">
        <f>(STDEV(C22:E22))</f>
        <v>1.104507206540055</v>
      </c>
    </row>
    <row r="23" spans="2:7" x14ac:dyDescent="0.25">
      <c r="B23">
        <v>120</v>
      </c>
      <c r="C23" s="3">
        <v>119.75656240031175</v>
      </c>
      <c r="D23" s="3">
        <v>115.41023796646655</v>
      </c>
      <c r="E23" s="3">
        <v>115.16968465153762</v>
      </c>
      <c r="F23" s="3">
        <f>(AVERAGE(C23:E23))</f>
        <v>116.77882833943865</v>
      </c>
      <c r="G23" s="3">
        <f>(STDEV(C23:E23))</f>
        <v>2.5815967108155595</v>
      </c>
    </row>
    <row r="25" spans="2:7" x14ac:dyDescent="0.25">
      <c r="B25">
        <v>353</v>
      </c>
    </row>
    <row r="26" spans="2:7" x14ac:dyDescent="0.25">
      <c r="B26" t="s">
        <v>14</v>
      </c>
      <c r="C26" t="s">
        <v>15</v>
      </c>
      <c r="D26" t="s">
        <v>16</v>
      </c>
      <c r="E26" t="s">
        <v>17</v>
      </c>
      <c r="F26" s="2" t="s">
        <v>1</v>
      </c>
      <c r="G26" s="2" t="s">
        <v>2</v>
      </c>
    </row>
    <row r="27" spans="2:7" x14ac:dyDescent="0.25">
      <c r="B27">
        <v>0</v>
      </c>
      <c r="C27" s="3">
        <v>2.4593569567425222</v>
      </c>
      <c r="D27" s="3">
        <v>2.2959216152173005</v>
      </c>
      <c r="E27" s="3">
        <v>2.3639397432516769</v>
      </c>
      <c r="F27" s="3">
        <f>(AVERAGE(C27:E27))</f>
        <v>2.3730727717371667</v>
      </c>
      <c r="G27" s="3">
        <f>(STDEV(C27:E27))</f>
        <v>8.209955463858519E-2</v>
      </c>
    </row>
    <row r="28" spans="2:7" x14ac:dyDescent="0.25">
      <c r="B28">
        <v>30</v>
      </c>
      <c r="C28" s="3">
        <v>23.353277087271326</v>
      </c>
      <c r="D28" s="3">
        <v>22.047402945436268</v>
      </c>
      <c r="E28" s="3">
        <v>22.454589549924503</v>
      </c>
      <c r="F28" s="3">
        <f>(AVERAGE(C28:E28))</f>
        <v>22.618423194210703</v>
      </c>
      <c r="G28" s="3">
        <f>(STDEV(C28:E28))</f>
        <v>0.6681750637583197</v>
      </c>
    </row>
    <row r="29" spans="2:7" x14ac:dyDescent="0.25">
      <c r="B29">
        <v>60</v>
      </c>
      <c r="C29" s="3">
        <v>36.767932660673992</v>
      </c>
      <c r="D29" s="3">
        <v>36.282633846741057</v>
      </c>
      <c r="E29" s="3">
        <v>36.525818096807868</v>
      </c>
      <c r="F29" s="3">
        <f>(AVERAGE(C29:E29))</f>
        <v>36.525461534740977</v>
      </c>
      <c r="G29" s="3">
        <f>(STDEV(C29:E29))</f>
        <v>0.24264960344818029</v>
      </c>
    </row>
    <row r="30" spans="2:7" x14ac:dyDescent="0.25">
      <c r="B30">
        <v>120</v>
      </c>
      <c r="C30" s="3">
        <v>60.150269442146332</v>
      </c>
      <c r="D30" s="3">
        <v>58.751176594236057</v>
      </c>
      <c r="E30" s="3">
        <v>57.213889777210213</v>
      </c>
      <c r="F30" s="3">
        <f>(AVERAGE(C30:E30))</f>
        <v>58.705111937864196</v>
      </c>
      <c r="G30" s="3">
        <f>(STDEV(C30:E30))</f>
        <v>1.4687317142989667</v>
      </c>
    </row>
    <row r="32" spans="2:7" x14ac:dyDescent="0.25">
      <c r="B32">
        <v>367</v>
      </c>
    </row>
    <row r="33" spans="2:7" x14ac:dyDescent="0.25">
      <c r="B33" t="s">
        <v>14</v>
      </c>
      <c r="C33" t="s">
        <v>15</v>
      </c>
      <c r="D33" t="s">
        <v>16</v>
      </c>
      <c r="E33" t="s">
        <v>17</v>
      </c>
      <c r="F33" s="2" t="s">
        <v>1</v>
      </c>
      <c r="G33" s="2" t="s">
        <v>2</v>
      </c>
    </row>
    <row r="34" spans="2:7" x14ac:dyDescent="0.25">
      <c r="B34">
        <v>0</v>
      </c>
      <c r="C34" s="3">
        <v>1.3734989200083678</v>
      </c>
      <c r="D34" s="3">
        <v>1.4741328553765511</v>
      </c>
      <c r="E34" s="3">
        <v>1.4818165854114593</v>
      </c>
      <c r="F34" s="3">
        <f>(AVERAGE(C34:E34))</f>
        <v>1.4431494535987925</v>
      </c>
      <c r="G34" s="3">
        <f>(STDEV(C34:E34))</f>
        <v>6.0441356279335119E-2</v>
      </c>
    </row>
    <row r="35" spans="2:7" x14ac:dyDescent="0.25">
      <c r="B35">
        <v>30</v>
      </c>
      <c r="C35" s="3">
        <v>18.217734298196397</v>
      </c>
      <c r="D35" s="3">
        <v>17.730189332060455</v>
      </c>
      <c r="E35" s="3">
        <v>17.749154502825313</v>
      </c>
      <c r="F35" s="3">
        <f>(AVERAGE(C35:E35))</f>
        <v>17.899026044360721</v>
      </c>
      <c r="G35" s="3">
        <f>(STDEV(C35:E35))</f>
        <v>0.27617228811518035</v>
      </c>
    </row>
    <row r="36" spans="2:7" x14ac:dyDescent="0.25">
      <c r="B36">
        <v>60</v>
      </c>
      <c r="C36" s="3">
        <v>29.160794555717121</v>
      </c>
      <c r="D36" s="3">
        <v>27.637573294639374</v>
      </c>
      <c r="E36" s="3">
        <v>28.199418655708989</v>
      </c>
      <c r="F36" s="3">
        <f>(AVERAGE(C36:E36))</f>
        <v>28.332595502021832</v>
      </c>
      <c r="G36" s="3">
        <f>(STDEV(C36:E36))</f>
        <v>0.77029397430149738</v>
      </c>
    </row>
    <row r="37" spans="2:7" x14ac:dyDescent="0.25">
      <c r="B37">
        <v>120</v>
      </c>
      <c r="C37" s="3">
        <v>41.542066551898003</v>
      </c>
      <c r="D37" s="3">
        <v>40.337865667514883</v>
      </c>
      <c r="E37" s="3">
        <v>39.507259483543102</v>
      </c>
      <c r="F37" s="3">
        <f>(AVERAGE(C37:E37))</f>
        <v>40.462397234318665</v>
      </c>
      <c r="G37" s="3">
        <f>(STDEV(C37:E37))</f>
        <v>1.0231036285268076</v>
      </c>
    </row>
    <row r="39" spans="2:7" x14ac:dyDescent="0.25">
      <c r="B39">
        <v>385</v>
      </c>
    </row>
    <row r="40" spans="2:7" x14ac:dyDescent="0.25">
      <c r="B40" t="s">
        <v>14</v>
      </c>
      <c r="C40" t="s">
        <v>15</v>
      </c>
      <c r="D40" t="s">
        <v>16</v>
      </c>
      <c r="E40" t="s">
        <v>17</v>
      </c>
      <c r="F40" s="2" t="s">
        <v>1</v>
      </c>
      <c r="G40" s="2" t="s">
        <v>2</v>
      </c>
    </row>
    <row r="41" spans="2:7" x14ac:dyDescent="0.25">
      <c r="B41">
        <v>0</v>
      </c>
      <c r="C41" s="3">
        <v>1.1757166236016743</v>
      </c>
      <c r="D41" s="3">
        <v>1.0600632347514571</v>
      </c>
      <c r="E41" s="3">
        <v>1.3113538792431185</v>
      </c>
      <c r="F41" s="3">
        <f>(AVERAGE(C41:E41))</f>
        <v>1.1823779125320835</v>
      </c>
      <c r="G41" s="3">
        <f>(STDEV(C41:E41))</f>
        <v>0.1257776871305854</v>
      </c>
    </row>
    <row r="42" spans="2:7" x14ac:dyDescent="0.25">
      <c r="B42">
        <v>30</v>
      </c>
      <c r="C42" s="3">
        <v>8.4467911380134897</v>
      </c>
      <c r="D42" s="3">
        <v>8.3838174419335143</v>
      </c>
      <c r="E42" s="3">
        <v>8.430425313033421</v>
      </c>
      <c r="F42" s="3">
        <f>(AVERAGE(C42:E42))</f>
        <v>8.4203446309934744</v>
      </c>
      <c r="G42" s="3">
        <f>(STDEV(C42:E42))</f>
        <v>3.2674710592232405E-2</v>
      </c>
    </row>
    <row r="43" spans="2:7" x14ac:dyDescent="0.25">
      <c r="B43">
        <v>60</v>
      </c>
      <c r="C43" s="3">
        <v>12.115505808481014</v>
      </c>
      <c r="D43" s="3">
        <v>12.226105535448125</v>
      </c>
      <c r="E43" s="3">
        <v>12.172654455465857</v>
      </c>
      <c r="F43" s="3">
        <f>(AVERAGE(C43:E43))</f>
        <v>12.171421933131663</v>
      </c>
      <c r="G43" s="3">
        <f>(STDEV(C43:E43))</f>
        <v>5.5310163937364071E-2</v>
      </c>
    </row>
    <row r="44" spans="2:7" x14ac:dyDescent="0.25">
      <c r="B44">
        <v>120</v>
      </c>
      <c r="C44" s="3">
        <v>16.330320505324437</v>
      </c>
      <c r="D44" s="3">
        <v>17.028005397153475</v>
      </c>
      <c r="E44" s="3">
        <v>16.357488257637169</v>
      </c>
      <c r="F44" s="3">
        <f>(AVERAGE(C44:E44))</f>
        <v>16.571938053371696</v>
      </c>
      <c r="G44" s="3">
        <f>(STDEV(C44:E44))</f>
        <v>0.39519942844032391</v>
      </c>
    </row>
    <row r="46" spans="2:7" x14ac:dyDescent="0.25">
      <c r="B46" t="s">
        <v>18</v>
      </c>
    </row>
    <row r="47" spans="2:7" x14ac:dyDescent="0.25">
      <c r="B47" t="s">
        <v>14</v>
      </c>
      <c r="C47" t="s">
        <v>15</v>
      </c>
      <c r="D47" t="s">
        <v>16</v>
      </c>
      <c r="E47" t="s">
        <v>17</v>
      </c>
      <c r="F47" s="2" t="s">
        <v>1</v>
      </c>
      <c r="G47" s="2" t="s">
        <v>2</v>
      </c>
    </row>
    <row r="48" spans="2:7" x14ac:dyDescent="0.25">
      <c r="B48">
        <v>0</v>
      </c>
      <c r="C48" s="3">
        <v>4.1074514771116261E-2</v>
      </c>
      <c r="D48" s="3">
        <v>4.3207265510438471E-2</v>
      </c>
      <c r="E48" s="3">
        <v>4.2567502824174937E-2</v>
      </c>
      <c r="F48" s="3">
        <f>(AVERAGE(C48:E48))</f>
        <v>4.2283094368576551E-2</v>
      </c>
      <c r="G48" s="3">
        <f>(STDEV(C48:E48))</f>
        <v>1.0944508011928864E-3</v>
      </c>
    </row>
    <row r="49" spans="2:7" x14ac:dyDescent="0.25">
      <c r="B49">
        <v>30</v>
      </c>
      <c r="C49" s="3">
        <v>8.5200419100142935E-2</v>
      </c>
      <c r="D49" s="3">
        <v>7.7459649195608909E-2</v>
      </c>
      <c r="E49" s="3">
        <v>8.237150634430726E-2</v>
      </c>
      <c r="F49" s="3">
        <f>(AVERAGE(C49:E49))</f>
        <v>8.1677191546686373E-2</v>
      </c>
      <c r="G49" s="3">
        <f>(STDEV(C49:E49))</f>
        <v>3.9168143251093017E-3</v>
      </c>
    </row>
    <row r="50" spans="2:7" x14ac:dyDescent="0.25">
      <c r="B50">
        <v>60</v>
      </c>
      <c r="C50" s="3">
        <v>8.1627829462465232E-2</v>
      </c>
      <c r="D50" s="3">
        <v>8.880690071335684E-2</v>
      </c>
      <c r="E50" s="3">
        <v>8.4123219761155485E-2</v>
      </c>
      <c r="F50" s="3">
        <f>(AVERAGE(C50:E50))</f>
        <v>8.4852649978992514E-2</v>
      </c>
      <c r="G50" s="3">
        <f>(STDEV(C50:E50))</f>
        <v>3.64469715317541E-3</v>
      </c>
    </row>
    <row r="51" spans="2:7" x14ac:dyDescent="0.25">
      <c r="B51">
        <v>120</v>
      </c>
      <c r="C51" s="3">
        <v>0.10230209929323492</v>
      </c>
      <c r="D51" s="3">
        <v>9.3783406919921472E-2</v>
      </c>
      <c r="E51" s="3">
        <v>9.372178977043491E-2</v>
      </c>
      <c r="F51" s="3">
        <f>(AVERAGE(C51:E51))</f>
        <v>9.6602431994530447E-2</v>
      </c>
      <c r="G51" s="3">
        <f>(STDEV(C51:E51))</f>
        <v>4.9361528192731893E-3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Figure 4a</vt:lpstr>
      <vt:lpstr>Figure 5b</vt:lpstr>
      <vt:lpstr>Figure 5c</vt:lpstr>
      <vt:lpstr>Figure 5d</vt:lpstr>
      <vt:lpstr>Suppl. Fig. 2c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eric</dc:creator>
  <cp:lastModifiedBy>Eric Geertsma</cp:lastModifiedBy>
  <dcterms:created xsi:type="dcterms:W3CDTF">2018-01-29T10:28:49Z</dcterms:created>
  <dcterms:modified xsi:type="dcterms:W3CDTF">2019-04-09T13:07:55Z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1033-10.2.0.5978</vt:lpwstr>
  </property>
</Properties>
</file>