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2"/>
  <workbookPr defaultThemeVersion="166925"/>
  <mc:AlternateContent xmlns:mc="http://schemas.openxmlformats.org/markup-compatibility/2006">
    <mc:Choice Requires="x15">
      <x15ac:absPath xmlns:x15ac="http://schemas.microsoft.com/office/spreadsheetml/2010/11/ac" url="/Users/ejranta/Geology17Jan2023/Manuscripts/Manuscript_3-geothermal/Manu3_v06/Revisions/"/>
    </mc:Choice>
  </mc:AlternateContent>
  <xr:revisionPtr revIDLastSave="0" documentId="13_ncr:1_{AAC2F865-1E3D-524D-98C4-51409C691984}" xr6:coauthVersionLast="47" xr6:coauthVersionMax="47" xr10:uidLastSave="{00000000-0000-0000-0000-000000000000}"/>
  <bookViews>
    <workbookView xWindow="1320" yWindow="1100" windowWidth="29400" windowHeight="18380" xr2:uid="{52D908DB-9E0C-D147-A84D-A9627F1894E8}"/>
  </bookViews>
  <sheets>
    <sheet name="1 Waters" sheetId="2" r:id="rId1"/>
    <sheet name="2 Fumaroles" sheetId="4" r:id="rId2"/>
    <sheet name="3 Reservoir fluid" sheetId="11" r:id="rId3"/>
    <sheet name="4 Flux estimates" sheetId="1" r:id="rId4"/>
    <sheet name="S1 Sample decriptions" sheetId="14" r:id="rId5"/>
    <sheet name="S2 Boiling" sheetId="13" r:id="rId6"/>
    <sheet name="S3 PHREEQC calculation" sheetId="9" r:id="rId7"/>
    <sheet name="S4 Magmatic gas" sheetId="8" r:id="rId8"/>
  </sheet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5" i="8" l="1"/>
  <c r="P10" i="8"/>
  <c r="O10" i="8"/>
  <c r="N10" i="8"/>
  <c r="M10" i="8"/>
  <c r="P9" i="8"/>
  <c r="O9" i="8"/>
  <c r="N9" i="8"/>
  <c r="M9" i="8"/>
  <c r="P8" i="8"/>
  <c r="O8" i="8"/>
  <c r="N8" i="8"/>
  <c r="M8" i="8"/>
  <c r="P7" i="8"/>
  <c r="O7" i="8"/>
  <c r="N7" i="8"/>
  <c r="M7" i="8"/>
  <c r="P6" i="8"/>
  <c r="O6" i="8"/>
  <c r="N6" i="8"/>
  <c r="M6" i="8"/>
  <c r="P5" i="8"/>
  <c r="N5" i="8"/>
  <c r="M5" i="8"/>
</calcChain>
</file>

<file path=xl/sharedStrings.xml><?xml version="1.0" encoding="utf-8"?>
<sst xmlns="http://schemas.openxmlformats.org/spreadsheetml/2006/main" count="772" uniqueCount="402">
  <si>
    <t>S (kt/yr)</t>
  </si>
  <si>
    <t>Cl (kt/yr)</t>
  </si>
  <si>
    <t>min</t>
  </si>
  <si>
    <t>max</t>
  </si>
  <si>
    <t>avg</t>
  </si>
  <si>
    <t>Iceland (intrusive potential)</t>
  </si>
  <si>
    <t>This study</t>
  </si>
  <si>
    <t>1st degassing (2.5 kbar)</t>
  </si>
  <si>
    <t>1st degassing (0.5 kbar)</t>
  </si>
  <si>
    <t>2nd degassing (2.5 kbar)</t>
  </si>
  <si>
    <t>2nd degassing (0.5 kbar)</t>
  </si>
  <si>
    <t>Iceland geothermal</t>
  </si>
  <si>
    <t>Icelandic volcanoes</t>
  </si>
  <si>
    <t>Eyjafjallajökull 2010</t>
  </si>
  <si>
    <t>Grímsvötn</t>
  </si>
  <si>
    <t>Holuhraun 2014-15</t>
  </si>
  <si>
    <t>Kverkfjöll</t>
  </si>
  <si>
    <t>Askja</t>
  </si>
  <si>
    <t>Intrusive degassing fluxes</t>
  </si>
  <si>
    <t>a</t>
  </si>
  <si>
    <t>b</t>
  </si>
  <si>
    <t>Method</t>
  </si>
  <si>
    <t>Magmatic flux</t>
  </si>
  <si>
    <t>Solubility model+magma flux</t>
  </si>
  <si>
    <t>Direct measurement</t>
  </si>
  <si>
    <t>Airborne measurement, model</t>
  </si>
  <si>
    <t>Caldera lake composition</t>
  </si>
  <si>
    <t>by mass</t>
  </si>
  <si>
    <t>Heat output</t>
  </si>
  <si>
    <t>Hekla, diffusive</t>
  </si>
  <si>
    <t>Reykjanes, diffusive</t>
  </si>
  <si>
    <t>Askja geothermal</t>
  </si>
  <si>
    <t>Katla, diffusive</t>
  </si>
  <si>
    <t>Iceland total flux</t>
  </si>
  <si>
    <t>&gt;100</t>
  </si>
  <si>
    <t>Geothermal degassing</t>
  </si>
  <si>
    <t>Diffusive degassing</t>
  </si>
  <si>
    <t>Sample ID</t>
  </si>
  <si>
    <t>Type</t>
  </si>
  <si>
    <t>Location</t>
  </si>
  <si>
    <t>Latitude (N)</t>
  </si>
  <si>
    <t>Longitude (W)</t>
  </si>
  <si>
    <t>pH</t>
  </si>
  <si>
    <t>F</t>
  </si>
  <si>
    <t>Na</t>
  </si>
  <si>
    <t>K</t>
  </si>
  <si>
    <t>Ca</t>
  </si>
  <si>
    <t>Mg</t>
  </si>
  <si>
    <t>Fe</t>
  </si>
  <si>
    <t>Al</t>
  </si>
  <si>
    <t>B</t>
  </si>
  <si>
    <t>Cl</t>
  </si>
  <si>
    <t>18-ER/KVK-01</t>
  </si>
  <si>
    <t>Kreppa tributary</t>
  </si>
  <si>
    <t>64°42.576'</t>
  </si>
  <si>
    <t>016°28.952'</t>
  </si>
  <si>
    <t>18-ER/KVK-02</t>
  </si>
  <si>
    <t>Hveragil</t>
  </si>
  <si>
    <t>64°41.589'</t>
  </si>
  <si>
    <t>016°30.756'</t>
  </si>
  <si>
    <t>18-ER/KVK-03</t>
  </si>
  <si>
    <t>64°41.642'</t>
  </si>
  <si>
    <t>016°30.661'</t>
  </si>
  <si>
    <t>18-ER/KVK-04</t>
  </si>
  <si>
    <t>64°41.619'</t>
  </si>
  <si>
    <t>016°30.675'</t>
  </si>
  <si>
    <t>18-ER/KVK-05</t>
  </si>
  <si>
    <t>Lindaá</t>
  </si>
  <si>
    <t>64°48.319'</t>
  </si>
  <si>
    <t>016°22.314'</t>
  </si>
  <si>
    <t>18-ER/KVK-06</t>
  </si>
  <si>
    <t>Sigurðarskáli</t>
  </si>
  <si>
    <t>18-ER/KVK-07</t>
  </si>
  <si>
    <t>Volga</t>
  </si>
  <si>
    <t>18-ER/KVK-08</t>
  </si>
  <si>
    <t>64°41.158'</t>
  </si>
  <si>
    <t>016°31.684'</t>
  </si>
  <si>
    <t>18-ER/KVK-09</t>
  </si>
  <si>
    <t>64°41.149'</t>
  </si>
  <si>
    <t>016°31.623'</t>
  </si>
  <si>
    <t>18-ER/KVK-10</t>
  </si>
  <si>
    <t>Arnardalsá</t>
  </si>
  <si>
    <t>65°07.473'</t>
  </si>
  <si>
    <t>015°58.036'</t>
  </si>
  <si>
    <t xml:space="preserve">19-EM-KVK-1 </t>
  </si>
  <si>
    <t xml:space="preserve">19-ER/KVK-07 </t>
  </si>
  <si>
    <t>Gengissig</t>
  </si>
  <si>
    <t xml:space="preserve">19-ER/KVK-08 </t>
  </si>
  <si>
    <t>Hveragil, upper</t>
  </si>
  <si>
    <t xml:space="preserve">19-ER/KVK-10 </t>
  </si>
  <si>
    <t>18-ER/ASK-05</t>
  </si>
  <si>
    <t>Öskjuvatn</t>
  </si>
  <si>
    <t>18-ER/ASK-06</t>
  </si>
  <si>
    <t>18-ER/ASK-07</t>
  </si>
  <si>
    <t>Víti</t>
  </si>
  <si>
    <t>18-ER/ASK-08</t>
  </si>
  <si>
    <t>65°02'49.0"</t>
  </si>
  <si>
    <t>18-ER/ASK-09</t>
  </si>
  <si>
    <t>NE Askja caldera</t>
  </si>
  <si>
    <t>65°03.345'</t>
  </si>
  <si>
    <t>016°37.575'</t>
  </si>
  <si>
    <t>19-ER/ASK-01</t>
  </si>
  <si>
    <t xml:space="preserve">19-ER/Jök-01 </t>
  </si>
  <si>
    <t>Jökulsaá-á-Fjöllum</t>
  </si>
  <si>
    <t>19-ER/KVK-01</t>
  </si>
  <si>
    <t>19-ER/KVK-02</t>
  </si>
  <si>
    <t>19-ER/KVK-03</t>
  </si>
  <si>
    <t>19-ER/KVK-04</t>
  </si>
  <si>
    <t>19-ER/KVK-05</t>
  </si>
  <si>
    <t>19-ER/KVK-06</t>
  </si>
  <si>
    <t>18-ER/ASK-01</t>
  </si>
  <si>
    <t>18-ER/ASK-02</t>
  </si>
  <si>
    <t>18-ER/ASK-03</t>
  </si>
  <si>
    <t>18-ER/ASK-04</t>
  </si>
  <si>
    <t>19-ER/ASK-02</t>
  </si>
  <si>
    <r>
      <t>H</t>
    </r>
    <r>
      <rPr>
        <vertAlign val="subscript"/>
        <sz val="10"/>
        <rFont val="Times New Roman"/>
        <family val="1"/>
      </rPr>
      <t>2</t>
    </r>
    <r>
      <rPr>
        <sz val="10"/>
        <rFont val="Times New Roman"/>
        <family val="1"/>
      </rPr>
      <t>S</t>
    </r>
  </si>
  <si>
    <t>Sample</t>
  </si>
  <si>
    <r>
      <t>H</t>
    </r>
    <r>
      <rPr>
        <vertAlign val="subscript"/>
        <sz val="10"/>
        <rFont val="Times New Roman"/>
        <family val="1"/>
      </rPr>
      <t>2</t>
    </r>
  </si>
  <si>
    <t>Ar</t>
  </si>
  <si>
    <r>
      <t>O</t>
    </r>
    <r>
      <rPr>
        <vertAlign val="subscript"/>
        <sz val="10"/>
        <rFont val="Times New Roman"/>
        <family val="1"/>
      </rPr>
      <t>2</t>
    </r>
  </si>
  <si>
    <r>
      <t>N</t>
    </r>
    <r>
      <rPr>
        <vertAlign val="subscript"/>
        <sz val="10"/>
        <rFont val="Times New Roman"/>
        <family val="1"/>
      </rPr>
      <t>2</t>
    </r>
  </si>
  <si>
    <r>
      <t>CH</t>
    </r>
    <r>
      <rPr>
        <vertAlign val="subscript"/>
        <sz val="10"/>
        <rFont val="Times New Roman"/>
        <family val="1"/>
      </rPr>
      <t>4</t>
    </r>
  </si>
  <si>
    <r>
      <t>CO</t>
    </r>
    <r>
      <rPr>
        <vertAlign val="subscript"/>
        <sz val="10"/>
        <rFont val="Times New Roman"/>
        <family val="1"/>
      </rPr>
      <t>2</t>
    </r>
  </si>
  <si>
    <r>
      <t>H</t>
    </r>
    <r>
      <rPr>
        <vertAlign val="subscript"/>
        <sz val="10"/>
        <rFont val="Times New Roman"/>
        <family val="1"/>
      </rPr>
      <t>2</t>
    </r>
    <r>
      <rPr>
        <sz val="10"/>
        <rFont val="Times New Roman"/>
        <family val="1"/>
      </rPr>
      <t>O</t>
    </r>
  </si>
  <si>
    <t>Efri Hveradalur</t>
  </si>
  <si>
    <t>64°40'21.2"</t>
  </si>
  <si>
    <t>016°41'35.6"</t>
  </si>
  <si>
    <t>64°40'16.1"</t>
  </si>
  <si>
    <t>016°41'38.2"</t>
  </si>
  <si>
    <t>64°40'36.8"</t>
  </si>
  <si>
    <t>016°41'17.3"</t>
  </si>
  <si>
    <t>Neðri Hveradalur</t>
  </si>
  <si>
    <t>64°40'38.7"</t>
  </si>
  <si>
    <t>016°41'19.5"</t>
  </si>
  <si>
    <t>Galtarlón</t>
  </si>
  <si>
    <t>64°40'30.5"</t>
  </si>
  <si>
    <t>016°41'32.9"</t>
  </si>
  <si>
    <t>64°40'15.4"</t>
  </si>
  <si>
    <t>016°41'04.7"</t>
  </si>
  <si>
    <t>Hveratagl</t>
  </si>
  <si>
    <t>65°02'49.5"</t>
  </si>
  <si>
    <t>016°43'26.8"</t>
  </si>
  <si>
    <t>65°02'49.2"</t>
  </si>
  <si>
    <t>016°43'26.6"</t>
  </si>
  <si>
    <t>016°43'25.6"</t>
  </si>
  <si>
    <t>65°02'47.2"</t>
  </si>
  <si>
    <t>016°43'28.8"</t>
  </si>
  <si>
    <t>Suðurbotnar</t>
  </si>
  <si>
    <t>65°00'57.7"</t>
  </si>
  <si>
    <t>016°40'56"</t>
  </si>
  <si>
    <r>
      <t>4</t>
    </r>
    <r>
      <rPr>
        <sz val="10"/>
        <color theme="1"/>
        <rFont val="Times New Roman"/>
        <family val="1"/>
      </rPr>
      <t>He/</t>
    </r>
    <r>
      <rPr>
        <vertAlign val="superscript"/>
        <sz val="10"/>
        <color theme="1"/>
        <rFont val="Times New Roman"/>
        <family val="1"/>
      </rPr>
      <t>20</t>
    </r>
    <r>
      <rPr>
        <sz val="10"/>
        <color theme="1"/>
        <rFont val="Times New Roman"/>
        <family val="1"/>
      </rPr>
      <t>Ne</t>
    </r>
  </si>
  <si>
    <t>b.d.</t>
  </si>
  <si>
    <t>% degassed</t>
  </si>
  <si>
    <t>Magmatic gas</t>
  </si>
  <si>
    <t>X(S)</t>
  </si>
  <si>
    <t>X(Cl)</t>
  </si>
  <si>
    <t>S</t>
  </si>
  <si>
    <t>Melt</t>
  </si>
  <si>
    <t>P (kbar)</t>
  </si>
  <si>
    <t>S (ppm)</t>
  </si>
  <si>
    <t>Cl (ppm)</t>
  </si>
  <si>
    <t xml:space="preserve">          pH</t>
  </si>
  <si>
    <t xml:space="preserve">          pe</t>
  </si>
  <si>
    <t xml:space="preserve">    reaction</t>
  </si>
  <si>
    <t xml:space="preserve">        temp</t>
  </si>
  <si>
    <t>g rock dissolved/kg water</t>
  </si>
  <si>
    <t xml:space="preserve">           B</t>
  </si>
  <si>
    <t xml:space="preserve">          Ca</t>
  </si>
  <si>
    <t xml:space="preserve">          Cl</t>
  </si>
  <si>
    <t xml:space="preserve">        H(0)</t>
  </si>
  <si>
    <t xml:space="preserve">           K</t>
  </si>
  <si>
    <t xml:space="preserve">          Mg</t>
  </si>
  <si>
    <t xml:space="preserve">          Mn</t>
  </si>
  <si>
    <t xml:space="preserve">          Si</t>
  </si>
  <si>
    <t xml:space="preserve">          Ti</t>
  </si>
  <si>
    <t xml:space="preserve">          Na</t>
  </si>
  <si>
    <r>
      <t>δ</t>
    </r>
    <r>
      <rPr>
        <vertAlign val="superscript"/>
        <sz val="10"/>
        <color theme="1"/>
        <rFont val="Times New Roman"/>
        <family val="1"/>
      </rPr>
      <t>34</t>
    </r>
    <r>
      <rPr>
        <sz val="10"/>
        <color theme="1"/>
        <rFont val="Times New Roman"/>
        <family val="1"/>
      </rPr>
      <t>S [‰]</t>
    </r>
  </si>
  <si>
    <r>
      <t>δ</t>
    </r>
    <r>
      <rPr>
        <vertAlign val="superscript"/>
        <sz val="10"/>
        <color theme="1"/>
        <rFont val="Times New Roman"/>
        <family val="1"/>
      </rPr>
      <t>13</t>
    </r>
    <r>
      <rPr>
        <sz val="10"/>
        <color theme="1"/>
        <rFont val="Times New Roman"/>
        <family val="1"/>
      </rPr>
      <t>C [‰]</t>
    </r>
  </si>
  <si>
    <t>-1.6 to -0.5</t>
  </si>
  <si>
    <t>Reference</t>
  </si>
  <si>
    <t>cs</t>
  </si>
  <si>
    <t>ts</t>
  </si>
  <si>
    <t>l</t>
  </si>
  <si>
    <t>tr</t>
  </si>
  <si>
    <t>s</t>
  </si>
  <si>
    <t>‰</t>
  </si>
  <si>
    <t>ppm</t>
  </si>
  <si>
    <t>°C</t>
  </si>
  <si>
    <t>T</t>
  </si>
  <si>
    <t>Table 1. Chemical and isotope compostion of water samples</t>
  </si>
  <si>
    <t>Table 2. Chemical and isotope compostion of fumarole vapor</t>
  </si>
  <si>
    <r>
      <t>δD-H</t>
    </r>
    <r>
      <rPr>
        <vertAlign val="subscript"/>
        <sz val="10"/>
        <rFont val="Times New Roman"/>
        <family val="1"/>
      </rPr>
      <t>2</t>
    </r>
    <r>
      <rPr>
        <sz val="10"/>
        <rFont val="Times New Roman"/>
        <family val="1"/>
      </rPr>
      <t>O</t>
    </r>
  </si>
  <si>
    <r>
      <t>δ</t>
    </r>
    <r>
      <rPr>
        <vertAlign val="superscript"/>
        <sz val="10"/>
        <rFont val="Times New Roman"/>
        <family val="1"/>
      </rPr>
      <t>18</t>
    </r>
    <r>
      <rPr>
        <sz val="10"/>
        <rFont val="Times New Roman"/>
        <family val="1"/>
      </rPr>
      <t>O-H</t>
    </r>
    <r>
      <rPr>
        <vertAlign val="subscript"/>
        <sz val="10"/>
        <rFont val="Times New Roman"/>
        <family val="1"/>
      </rPr>
      <t>2</t>
    </r>
    <r>
      <rPr>
        <sz val="10"/>
        <rFont val="Times New Roman"/>
        <family val="1"/>
      </rPr>
      <t>O</t>
    </r>
  </si>
  <si>
    <r>
      <rPr>
        <vertAlign val="superscript"/>
        <sz val="10"/>
        <color theme="1"/>
        <rFont val="Times New Roman"/>
        <family val="1"/>
      </rPr>
      <t>4</t>
    </r>
    <r>
      <rPr>
        <sz val="10"/>
        <color theme="1"/>
        <rFont val="Times New Roman"/>
        <family val="1"/>
      </rPr>
      <t xml:space="preserve">He </t>
    </r>
  </si>
  <si>
    <r>
      <t>δ</t>
    </r>
    <r>
      <rPr>
        <vertAlign val="superscript"/>
        <sz val="10"/>
        <color theme="1"/>
        <rFont val="Times New Roman"/>
        <family val="1"/>
      </rPr>
      <t>34</t>
    </r>
    <r>
      <rPr>
        <sz val="10"/>
        <color theme="1"/>
        <rFont val="Times New Roman"/>
        <family val="1"/>
      </rPr>
      <t>S</t>
    </r>
    <r>
      <rPr>
        <vertAlign val="subscript"/>
        <sz val="10"/>
        <color theme="1"/>
        <rFont val="Times New Roman"/>
        <family val="1"/>
      </rPr>
      <t>V-CDT</t>
    </r>
    <r>
      <rPr>
        <sz val="10"/>
        <color theme="1"/>
        <rFont val="Times New Roman"/>
        <family val="1"/>
      </rPr>
      <t>-H</t>
    </r>
    <r>
      <rPr>
        <vertAlign val="subscript"/>
        <sz val="10"/>
        <color theme="1"/>
        <rFont val="Times New Roman"/>
        <family val="1"/>
      </rPr>
      <t>2</t>
    </r>
    <r>
      <rPr>
        <sz val="10"/>
        <color theme="1"/>
        <rFont val="Times New Roman"/>
        <family val="1"/>
      </rPr>
      <t>S</t>
    </r>
  </si>
  <si>
    <r>
      <t>Δ</t>
    </r>
    <r>
      <rPr>
        <vertAlign val="superscript"/>
        <sz val="10"/>
        <color theme="1"/>
        <rFont val="Times New Roman"/>
        <family val="1"/>
      </rPr>
      <t>33</t>
    </r>
    <r>
      <rPr>
        <sz val="10"/>
        <color theme="1"/>
        <rFont val="Times New Roman"/>
        <family val="1"/>
      </rPr>
      <t>S</t>
    </r>
    <r>
      <rPr>
        <vertAlign val="subscript"/>
        <sz val="10"/>
        <color theme="1"/>
        <rFont val="Times New Roman"/>
        <family val="1"/>
      </rPr>
      <t>CDT</t>
    </r>
    <r>
      <rPr>
        <sz val="10"/>
        <color theme="1"/>
        <rFont val="Times New Roman"/>
        <family val="1"/>
      </rPr>
      <t>-H</t>
    </r>
    <r>
      <rPr>
        <vertAlign val="subscript"/>
        <sz val="10"/>
        <color theme="1"/>
        <rFont val="Times New Roman"/>
        <family val="1"/>
      </rPr>
      <t>2</t>
    </r>
    <r>
      <rPr>
        <sz val="10"/>
        <color theme="1"/>
        <rFont val="Times New Roman"/>
        <family val="1"/>
      </rPr>
      <t>S</t>
    </r>
  </si>
  <si>
    <r>
      <t>Δ</t>
    </r>
    <r>
      <rPr>
        <vertAlign val="superscript"/>
        <sz val="10"/>
        <color theme="1"/>
        <rFont val="Times New Roman"/>
        <family val="1"/>
      </rPr>
      <t>36</t>
    </r>
    <r>
      <rPr>
        <sz val="10"/>
        <color theme="1"/>
        <rFont val="Times New Roman"/>
        <family val="1"/>
      </rPr>
      <t>S</t>
    </r>
    <r>
      <rPr>
        <vertAlign val="subscript"/>
        <sz val="10"/>
        <color theme="1"/>
        <rFont val="Times New Roman"/>
        <family val="1"/>
      </rPr>
      <t>CDT</t>
    </r>
    <r>
      <rPr>
        <sz val="10"/>
        <color theme="1"/>
        <rFont val="Times New Roman"/>
        <family val="1"/>
      </rPr>
      <t>-H</t>
    </r>
    <r>
      <rPr>
        <vertAlign val="subscript"/>
        <sz val="10"/>
        <color theme="1"/>
        <rFont val="Times New Roman"/>
        <family val="1"/>
      </rPr>
      <t>2</t>
    </r>
    <r>
      <rPr>
        <sz val="10"/>
        <color theme="1"/>
        <rFont val="Times New Roman"/>
        <family val="1"/>
      </rPr>
      <t>S</t>
    </r>
  </si>
  <si>
    <t>µmol/mol</t>
  </si>
  <si>
    <r>
      <t>cm</t>
    </r>
    <r>
      <rPr>
        <vertAlign val="superscript"/>
        <sz val="10"/>
        <color theme="1"/>
        <rFont val="Times New Roman"/>
        <family val="1"/>
      </rPr>
      <t>3</t>
    </r>
    <r>
      <rPr>
        <sz val="10"/>
        <color theme="1"/>
        <rFont val="Times New Roman"/>
        <family val="1"/>
      </rPr>
      <t>STP/cm</t>
    </r>
    <r>
      <rPr>
        <vertAlign val="superscript"/>
        <sz val="10"/>
        <color theme="1"/>
        <rFont val="Times New Roman"/>
        <family val="1"/>
      </rPr>
      <t>3</t>
    </r>
    <r>
      <rPr>
        <sz val="10"/>
        <color theme="1"/>
        <rFont val="Times New Roman"/>
        <family val="1"/>
      </rPr>
      <t xml:space="preserve"> (x10</t>
    </r>
    <r>
      <rPr>
        <vertAlign val="superscript"/>
        <sz val="10"/>
        <color theme="1"/>
        <rFont val="Times New Roman"/>
        <family val="1"/>
      </rPr>
      <t>-7</t>
    </r>
    <r>
      <rPr>
        <sz val="10"/>
        <color theme="1"/>
        <rFont val="Times New Roman"/>
        <family val="1"/>
      </rPr>
      <t>)</t>
    </r>
  </si>
  <si>
    <r>
      <t xml:space="preserve">Type </t>
    </r>
    <r>
      <rPr>
        <vertAlign val="superscript"/>
        <sz val="10"/>
        <color theme="1"/>
        <rFont val="Times New Roman"/>
        <family val="1"/>
      </rPr>
      <t>a</t>
    </r>
  </si>
  <si>
    <r>
      <t>SiO</t>
    </r>
    <r>
      <rPr>
        <vertAlign val="subscript"/>
        <sz val="10"/>
        <color rgb="FF000000"/>
        <rFont val="Times New Roman"/>
        <family val="1"/>
      </rPr>
      <t>2</t>
    </r>
  </si>
  <si>
    <r>
      <t>ΣCO</t>
    </r>
    <r>
      <rPr>
        <vertAlign val="subscript"/>
        <sz val="10"/>
        <color rgb="FF000000"/>
        <rFont val="Times New Roman"/>
        <family val="1"/>
      </rPr>
      <t>2</t>
    </r>
  </si>
  <si>
    <r>
      <t>SO</t>
    </r>
    <r>
      <rPr>
        <vertAlign val="subscript"/>
        <sz val="10"/>
        <color rgb="FF000000"/>
        <rFont val="Times New Roman"/>
        <family val="1"/>
      </rPr>
      <t>4</t>
    </r>
  </si>
  <si>
    <r>
      <t>δ</t>
    </r>
    <r>
      <rPr>
        <vertAlign val="superscript"/>
        <sz val="10"/>
        <color theme="1"/>
        <rFont val="Times New Roman"/>
        <family val="1"/>
      </rPr>
      <t>34</t>
    </r>
    <r>
      <rPr>
        <sz val="10"/>
        <color theme="1"/>
        <rFont val="Times New Roman"/>
        <family val="1"/>
      </rPr>
      <t>S</t>
    </r>
    <r>
      <rPr>
        <vertAlign val="subscript"/>
        <sz val="10"/>
        <color theme="1"/>
        <rFont val="Times New Roman"/>
        <family val="1"/>
      </rPr>
      <t>V-CDT</t>
    </r>
    <r>
      <rPr>
        <sz val="10"/>
        <color theme="1"/>
        <rFont val="Times New Roman"/>
        <family val="1"/>
      </rPr>
      <t>-SO</t>
    </r>
    <r>
      <rPr>
        <vertAlign val="subscript"/>
        <sz val="10"/>
        <color theme="1"/>
        <rFont val="Times New Roman"/>
        <family val="1"/>
      </rPr>
      <t>4</t>
    </r>
  </si>
  <si>
    <r>
      <t>Δ</t>
    </r>
    <r>
      <rPr>
        <vertAlign val="superscript"/>
        <sz val="10"/>
        <color theme="1"/>
        <rFont val="Times New Roman"/>
        <family val="1"/>
      </rPr>
      <t>33</t>
    </r>
    <r>
      <rPr>
        <sz val="10"/>
        <color theme="1"/>
        <rFont val="Times New Roman"/>
        <family val="1"/>
      </rPr>
      <t>S</t>
    </r>
    <r>
      <rPr>
        <vertAlign val="subscript"/>
        <sz val="10"/>
        <color theme="1"/>
        <rFont val="Times New Roman"/>
        <family val="1"/>
      </rPr>
      <t>CDT</t>
    </r>
    <r>
      <rPr>
        <sz val="10"/>
        <color theme="1"/>
        <rFont val="Times New Roman"/>
        <family val="1"/>
      </rPr>
      <t>-SO</t>
    </r>
    <r>
      <rPr>
        <vertAlign val="subscript"/>
        <sz val="10"/>
        <color theme="1"/>
        <rFont val="Times New Roman"/>
        <family val="1"/>
      </rPr>
      <t>4</t>
    </r>
  </si>
  <si>
    <r>
      <t>Δ</t>
    </r>
    <r>
      <rPr>
        <vertAlign val="superscript"/>
        <sz val="10"/>
        <color theme="1"/>
        <rFont val="Times New Roman"/>
        <family val="1"/>
      </rPr>
      <t>36</t>
    </r>
    <r>
      <rPr>
        <sz val="10"/>
        <color theme="1"/>
        <rFont val="Times New Roman"/>
        <family val="1"/>
      </rPr>
      <t>S</t>
    </r>
    <r>
      <rPr>
        <vertAlign val="subscript"/>
        <sz val="10"/>
        <color theme="1"/>
        <rFont val="Times New Roman"/>
        <family val="1"/>
      </rPr>
      <t>CDT</t>
    </r>
    <r>
      <rPr>
        <sz val="10"/>
        <color theme="1"/>
        <rFont val="Times New Roman"/>
        <family val="1"/>
      </rPr>
      <t>-SO</t>
    </r>
    <r>
      <rPr>
        <vertAlign val="subscript"/>
        <sz val="10"/>
        <color theme="1"/>
        <rFont val="Times New Roman"/>
        <family val="1"/>
      </rPr>
      <t>4</t>
    </r>
  </si>
  <si>
    <r>
      <t xml:space="preserve">a </t>
    </r>
    <r>
      <rPr>
        <sz val="10"/>
        <color theme="1"/>
        <rFont val="Times New Roman"/>
        <family val="1"/>
      </rPr>
      <t>cs = cold stream or river; tr = thermal river; l = lake; ts = thermal spring</t>
    </r>
  </si>
  <si>
    <r>
      <t>17-KVE-01</t>
    </r>
    <r>
      <rPr>
        <vertAlign val="superscript"/>
        <sz val="10"/>
        <rFont val="Times New Roman"/>
        <family val="1"/>
      </rPr>
      <t>a</t>
    </r>
  </si>
  <si>
    <r>
      <t>17-KVE-02</t>
    </r>
    <r>
      <rPr>
        <vertAlign val="superscript"/>
        <sz val="10"/>
        <rFont val="Times New Roman"/>
        <family val="1"/>
      </rPr>
      <t>a</t>
    </r>
  </si>
  <si>
    <r>
      <t>17-KVE-03</t>
    </r>
    <r>
      <rPr>
        <vertAlign val="superscript"/>
        <sz val="10"/>
        <rFont val="Times New Roman"/>
        <family val="1"/>
      </rPr>
      <t>a</t>
    </r>
  </si>
  <si>
    <r>
      <t>17-ASK-01</t>
    </r>
    <r>
      <rPr>
        <vertAlign val="superscript"/>
        <sz val="10"/>
        <rFont val="Times New Roman"/>
        <family val="1"/>
      </rPr>
      <t>a</t>
    </r>
  </si>
  <si>
    <r>
      <t>17-ASK-02</t>
    </r>
    <r>
      <rPr>
        <vertAlign val="superscript"/>
        <sz val="10"/>
        <color theme="1"/>
        <rFont val="Times New Roman"/>
        <family val="1"/>
      </rPr>
      <t>a</t>
    </r>
  </si>
  <si>
    <r>
      <t>SiO</t>
    </r>
    <r>
      <rPr>
        <vertAlign val="subscript"/>
        <sz val="10"/>
        <color theme="1"/>
        <rFont val="Times New Roman"/>
        <family val="1"/>
      </rPr>
      <t>2</t>
    </r>
  </si>
  <si>
    <r>
      <t>CO</t>
    </r>
    <r>
      <rPr>
        <vertAlign val="subscript"/>
        <sz val="10"/>
        <color theme="1"/>
        <rFont val="Times New Roman"/>
        <family val="1"/>
      </rPr>
      <t>2</t>
    </r>
  </si>
  <si>
    <r>
      <t>H</t>
    </r>
    <r>
      <rPr>
        <vertAlign val="subscript"/>
        <sz val="10"/>
        <color theme="1"/>
        <rFont val="Times New Roman"/>
        <family val="1"/>
      </rPr>
      <t>2</t>
    </r>
    <r>
      <rPr>
        <sz val="10"/>
        <color theme="1"/>
        <rFont val="Times New Roman"/>
        <family val="1"/>
      </rPr>
      <t>S</t>
    </r>
  </si>
  <si>
    <r>
      <t>H</t>
    </r>
    <r>
      <rPr>
        <vertAlign val="subscript"/>
        <sz val="10"/>
        <color theme="1"/>
        <rFont val="Times New Roman"/>
        <family val="1"/>
      </rPr>
      <t>2</t>
    </r>
  </si>
  <si>
    <r>
      <t>δ</t>
    </r>
    <r>
      <rPr>
        <vertAlign val="superscript"/>
        <sz val="10"/>
        <color theme="1"/>
        <rFont val="Times New Roman"/>
        <family val="1"/>
      </rPr>
      <t>2</t>
    </r>
    <r>
      <rPr>
        <sz val="10"/>
        <color theme="1"/>
        <rFont val="Times New Roman"/>
        <family val="1"/>
      </rPr>
      <t>H-H</t>
    </r>
    <r>
      <rPr>
        <vertAlign val="subscript"/>
        <sz val="10"/>
        <color theme="1"/>
        <rFont val="Times New Roman"/>
        <family val="1"/>
      </rPr>
      <t>2</t>
    </r>
    <r>
      <rPr>
        <sz val="10"/>
        <color theme="1"/>
        <rFont val="Times New Roman"/>
        <family val="1"/>
      </rPr>
      <t>O</t>
    </r>
  </si>
  <si>
    <t>-95.2±4.7</t>
  </si>
  <si>
    <r>
      <t>δ</t>
    </r>
    <r>
      <rPr>
        <vertAlign val="superscript"/>
        <sz val="10"/>
        <color theme="1"/>
        <rFont val="Times New Roman"/>
        <family val="1"/>
      </rPr>
      <t>18</t>
    </r>
    <r>
      <rPr>
        <sz val="10"/>
        <color theme="1"/>
        <rFont val="Times New Roman"/>
        <family val="1"/>
      </rPr>
      <t>O-H</t>
    </r>
    <r>
      <rPr>
        <vertAlign val="subscript"/>
        <sz val="10"/>
        <color theme="1"/>
        <rFont val="Times New Roman"/>
        <family val="1"/>
      </rPr>
      <t>2</t>
    </r>
    <r>
      <rPr>
        <sz val="10"/>
        <color theme="1"/>
        <rFont val="Times New Roman"/>
        <family val="1"/>
      </rPr>
      <t>O</t>
    </r>
  </si>
  <si>
    <t>-9.2±1.1</t>
  </si>
  <si>
    <r>
      <t>δ</t>
    </r>
    <r>
      <rPr>
        <vertAlign val="superscript"/>
        <sz val="10"/>
        <color theme="1"/>
        <rFont val="Times New Roman"/>
        <family val="1"/>
      </rPr>
      <t>13</t>
    </r>
    <r>
      <rPr>
        <sz val="10"/>
        <color theme="1"/>
        <rFont val="Times New Roman"/>
        <family val="1"/>
      </rPr>
      <t>C-CO</t>
    </r>
    <r>
      <rPr>
        <vertAlign val="subscript"/>
        <sz val="10"/>
        <color theme="1"/>
        <rFont val="Times New Roman"/>
        <family val="1"/>
      </rPr>
      <t>2</t>
    </r>
  </si>
  <si>
    <r>
      <t>δ</t>
    </r>
    <r>
      <rPr>
        <vertAlign val="superscript"/>
        <sz val="10"/>
        <color theme="1"/>
        <rFont val="Times New Roman"/>
        <family val="1"/>
      </rPr>
      <t>34</t>
    </r>
    <r>
      <rPr>
        <sz val="10"/>
        <color theme="1"/>
        <rFont val="Times New Roman"/>
        <family val="1"/>
      </rPr>
      <t>S-H</t>
    </r>
    <r>
      <rPr>
        <vertAlign val="subscript"/>
        <sz val="10"/>
        <color theme="1"/>
        <rFont val="Times New Roman"/>
        <family val="1"/>
      </rPr>
      <t>2</t>
    </r>
    <r>
      <rPr>
        <sz val="10"/>
        <color theme="1"/>
        <rFont val="Times New Roman"/>
        <family val="1"/>
      </rPr>
      <t>S</t>
    </r>
  </si>
  <si>
    <r>
      <t>Δ</t>
    </r>
    <r>
      <rPr>
        <vertAlign val="superscript"/>
        <sz val="10"/>
        <color theme="1"/>
        <rFont val="Times New Roman"/>
        <family val="1"/>
      </rPr>
      <t>33</t>
    </r>
    <r>
      <rPr>
        <sz val="10"/>
        <color theme="1"/>
        <rFont val="Times New Roman"/>
        <family val="1"/>
      </rPr>
      <t>S-H</t>
    </r>
    <r>
      <rPr>
        <vertAlign val="subscript"/>
        <sz val="10"/>
        <color theme="1"/>
        <rFont val="Times New Roman"/>
        <family val="1"/>
      </rPr>
      <t>2</t>
    </r>
    <r>
      <rPr>
        <sz val="10"/>
        <color theme="1"/>
        <rFont val="Times New Roman"/>
        <family val="1"/>
      </rPr>
      <t>S</t>
    </r>
  </si>
  <si>
    <t>Unit</t>
  </si>
  <si>
    <t>Entity</t>
  </si>
  <si>
    <t>-2.2 to -1.4</t>
  </si>
  <si>
    <t>-3.2 to -2.8</t>
  </si>
  <si>
    <t>-4.4 to -4.2</t>
  </si>
  <si>
    <t>-4.7</t>
  </si>
  <si>
    <t>-5.0</t>
  </si>
  <si>
    <t>-1.4</t>
  </si>
  <si>
    <t>-1.5 to -0.7</t>
  </si>
  <si>
    <t>-</t>
  </si>
  <si>
    <t>-1.3 to -0.3</t>
  </si>
  <si>
    <r>
      <t>5</t>
    </r>
    <r>
      <rPr>
        <vertAlign val="superscript"/>
        <sz val="10"/>
        <color theme="1"/>
        <rFont val="Times New Roman"/>
        <family val="1"/>
      </rPr>
      <t>a</t>
    </r>
  </si>
  <si>
    <t>Gas and melt elemental compositions for 4-0.01 kbar calculated for closed system degassing using the SolEx 1.0 program (Witham et al. 2012)</t>
  </si>
  <si>
    <t>t°C</t>
  </si>
  <si>
    <r>
      <t>x</t>
    </r>
    <r>
      <rPr>
        <vertAlign val="superscript"/>
        <sz val="10"/>
        <color theme="1"/>
        <rFont val="Times New Roman"/>
        <family val="1"/>
      </rPr>
      <t>v</t>
    </r>
  </si>
  <si>
    <r>
      <t>δ</t>
    </r>
    <r>
      <rPr>
        <vertAlign val="superscript"/>
        <sz val="10"/>
        <color theme="1"/>
        <rFont val="Times New Roman"/>
        <family val="1"/>
      </rPr>
      <t>2</t>
    </r>
    <r>
      <rPr>
        <sz val="10"/>
        <color theme="1"/>
        <rFont val="Times New Roman"/>
        <family val="1"/>
      </rPr>
      <t>H-H</t>
    </r>
    <r>
      <rPr>
        <vertAlign val="subscript"/>
        <sz val="10"/>
        <color theme="1"/>
        <rFont val="Times New Roman"/>
        <family val="1"/>
      </rPr>
      <t>2</t>
    </r>
    <r>
      <rPr>
        <sz val="10"/>
        <color theme="1"/>
        <rFont val="Times New Roman"/>
        <family val="1"/>
      </rPr>
      <t>O(v)</t>
    </r>
  </si>
  <si>
    <r>
      <t>δ</t>
    </r>
    <r>
      <rPr>
        <vertAlign val="superscript"/>
        <sz val="10"/>
        <color theme="1"/>
        <rFont val="Times New Roman"/>
        <family val="1"/>
      </rPr>
      <t>2</t>
    </r>
    <r>
      <rPr>
        <sz val="10"/>
        <color theme="1"/>
        <rFont val="Times New Roman"/>
        <family val="1"/>
      </rPr>
      <t>H-H</t>
    </r>
    <r>
      <rPr>
        <vertAlign val="subscript"/>
        <sz val="10"/>
        <color theme="1"/>
        <rFont val="Times New Roman"/>
        <family val="1"/>
      </rPr>
      <t>2</t>
    </r>
    <r>
      <rPr>
        <sz val="10"/>
        <color theme="1"/>
        <rFont val="Times New Roman"/>
        <family val="1"/>
      </rPr>
      <t>O(lq)</t>
    </r>
  </si>
  <si>
    <r>
      <t>δ</t>
    </r>
    <r>
      <rPr>
        <vertAlign val="superscript"/>
        <sz val="10"/>
        <color theme="1"/>
        <rFont val="Times New Roman"/>
        <family val="1"/>
      </rPr>
      <t>18</t>
    </r>
    <r>
      <rPr>
        <sz val="10"/>
        <color theme="1"/>
        <rFont val="Times New Roman"/>
        <family val="1"/>
      </rPr>
      <t>O-H</t>
    </r>
    <r>
      <rPr>
        <vertAlign val="subscript"/>
        <sz val="10"/>
        <color theme="1"/>
        <rFont val="Times New Roman"/>
        <family val="1"/>
      </rPr>
      <t>2</t>
    </r>
    <r>
      <rPr>
        <sz val="10"/>
        <color theme="1"/>
        <rFont val="Times New Roman"/>
        <family val="1"/>
      </rPr>
      <t>O(v)</t>
    </r>
  </si>
  <si>
    <r>
      <t>δ</t>
    </r>
    <r>
      <rPr>
        <vertAlign val="superscript"/>
        <sz val="10"/>
        <color theme="1"/>
        <rFont val="Times New Roman"/>
        <family val="1"/>
      </rPr>
      <t>18</t>
    </r>
    <r>
      <rPr>
        <sz val="10"/>
        <color theme="1"/>
        <rFont val="Times New Roman"/>
        <family val="1"/>
      </rPr>
      <t>O-H</t>
    </r>
    <r>
      <rPr>
        <vertAlign val="subscript"/>
        <sz val="10"/>
        <color theme="1"/>
        <rFont val="Times New Roman"/>
        <family val="1"/>
      </rPr>
      <t>2</t>
    </r>
    <r>
      <rPr>
        <sz val="10"/>
        <color theme="1"/>
        <rFont val="Times New Roman"/>
        <family val="1"/>
      </rPr>
      <t>O(lq)</t>
    </r>
  </si>
  <si>
    <r>
      <t>H</t>
    </r>
    <r>
      <rPr>
        <vertAlign val="subscript"/>
        <sz val="10"/>
        <color theme="1"/>
        <rFont val="Times New Roman"/>
        <family val="1"/>
      </rPr>
      <t>2</t>
    </r>
    <r>
      <rPr>
        <sz val="10"/>
        <color theme="1"/>
        <rFont val="Times New Roman"/>
        <family val="1"/>
      </rPr>
      <t>S(v)</t>
    </r>
  </si>
  <si>
    <r>
      <t>S</t>
    </r>
    <r>
      <rPr>
        <vertAlign val="superscript"/>
        <sz val="10"/>
        <color theme="1"/>
        <rFont val="Times New Roman"/>
        <family val="1"/>
      </rPr>
      <t>-II</t>
    </r>
    <r>
      <rPr>
        <sz val="10"/>
        <color theme="1"/>
        <rFont val="Times New Roman"/>
        <family val="1"/>
      </rPr>
      <t>(lq)</t>
    </r>
  </si>
  <si>
    <r>
      <t>δ</t>
    </r>
    <r>
      <rPr>
        <vertAlign val="superscript"/>
        <sz val="10"/>
        <color theme="1"/>
        <rFont val="Times New Roman"/>
        <family val="1"/>
      </rPr>
      <t>34</t>
    </r>
    <r>
      <rPr>
        <sz val="10"/>
        <color theme="1"/>
        <rFont val="Times New Roman"/>
        <family val="1"/>
      </rPr>
      <t>S-H</t>
    </r>
    <r>
      <rPr>
        <vertAlign val="subscript"/>
        <sz val="10"/>
        <color theme="1"/>
        <rFont val="Times New Roman"/>
        <family val="1"/>
      </rPr>
      <t>2</t>
    </r>
    <r>
      <rPr>
        <sz val="10"/>
        <color theme="1"/>
        <rFont val="Times New Roman"/>
        <family val="1"/>
      </rPr>
      <t>S(v)</t>
    </r>
  </si>
  <si>
    <r>
      <t>δ</t>
    </r>
    <r>
      <rPr>
        <vertAlign val="superscript"/>
        <sz val="10"/>
        <color theme="1"/>
        <rFont val="Times New Roman"/>
        <family val="1"/>
      </rPr>
      <t>34</t>
    </r>
    <r>
      <rPr>
        <sz val="10"/>
        <color theme="1"/>
        <rFont val="Times New Roman"/>
        <family val="1"/>
      </rPr>
      <t>S-S</t>
    </r>
    <r>
      <rPr>
        <vertAlign val="superscript"/>
        <sz val="10"/>
        <color theme="1"/>
        <rFont val="Times New Roman"/>
        <family val="1"/>
      </rPr>
      <t>-II</t>
    </r>
    <r>
      <rPr>
        <sz val="10"/>
        <color theme="1"/>
        <rFont val="Times New Roman"/>
        <family val="1"/>
      </rPr>
      <t>(lq)</t>
    </r>
  </si>
  <si>
    <r>
      <rPr>
        <sz val="10"/>
        <color theme="1"/>
        <rFont val="Calibri"/>
        <family val="2"/>
      </rPr>
      <t>Δ</t>
    </r>
    <r>
      <rPr>
        <vertAlign val="superscript"/>
        <sz val="10"/>
        <color theme="1"/>
        <rFont val="Times New Roman"/>
        <family val="1"/>
      </rPr>
      <t>33</t>
    </r>
    <r>
      <rPr>
        <sz val="10"/>
        <color theme="1"/>
        <rFont val="Times New Roman"/>
        <family val="1"/>
      </rPr>
      <t>S-H</t>
    </r>
    <r>
      <rPr>
        <vertAlign val="subscript"/>
        <sz val="10"/>
        <color theme="1"/>
        <rFont val="Times New Roman"/>
        <family val="1"/>
      </rPr>
      <t>2</t>
    </r>
    <r>
      <rPr>
        <sz val="10"/>
        <color theme="1"/>
        <rFont val="Times New Roman"/>
        <family val="1"/>
      </rPr>
      <t>S(v)</t>
    </r>
  </si>
  <si>
    <r>
      <rPr>
        <sz val="10"/>
        <color theme="1"/>
        <rFont val="Calibri"/>
        <family val="2"/>
      </rPr>
      <t>Δ</t>
    </r>
    <r>
      <rPr>
        <vertAlign val="superscript"/>
        <sz val="10"/>
        <color theme="1"/>
        <rFont val="Times New Roman"/>
        <family val="1"/>
      </rPr>
      <t>33</t>
    </r>
    <r>
      <rPr>
        <sz val="10"/>
        <color theme="1"/>
        <rFont val="Times New Roman"/>
        <family val="1"/>
      </rPr>
      <t>S-S</t>
    </r>
    <r>
      <rPr>
        <vertAlign val="superscript"/>
        <sz val="10"/>
        <color theme="1"/>
        <rFont val="Times New Roman"/>
        <family val="1"/>
      </rPr>
      <t>-II</t>
    </r>
    <r>
      <rPr>
        <sz val="10"/>
        <color theme="1"/>
        <rFont val="Times New Roman"/>
        <family val="1"/>
      </rPr>
      <t>(lq)</t>
    </r>
  </si>
  <si>
    <r>
      <t>CO</t>
    </r>
    <r>
      <rPr>
        <vertAlign val="subscript"/>
        <sz val="10"/>
        <color theme="1"/>
        <rFont val="Times New Roman"/>
        <family val="1"/>
      </rPr>
      <t>2</t>
    </r>
    <r>
      <rPr>
        <sz val="10"/>
        <color theme="1"/>
        <rFont val="Times New Roman"/>
        <family val="1"/>
      </rPr>
      <t>(v)</t>
    </r>
  </si>
  <si>
    <r>
      <t>CO</t>
    </r>
    <r>
      <rPr>
        <vertAlign val="subscript"/>
        <sz val="10"/>
        <color theme="1"/>
        <rFont val="Times New Roman"/>
        <family val="1"/>
      </rPr>
      <t>2</t>
    </r>
    <r>
      <rPr>
        <sz val="10"/>
        <color theme="1"/>
        <rFont val="Times New Roman"/>
        <family val="1"/>
      </rPr>
      <t>(lq)</t>
    </r>
  </si>
  <si>
    <r>
      <t>δ</t>
    </r>
    <r>
      <rPr>
        <vertAlign val="superscript"/>
        <sz val="10"/>
        <color theme="1"/>
        <rFont val="Times New Roman"/>
        <family val="1"/>
      </rPr>
      <t>13</t>
    </r>
    <r>
      <rPr>
        <sz val="10"/>
        <color theme="1"/>
        <rFont val="Times New Roman"/>
        <family val="1"/>
      </rPr>
      <t>C-CO</t>
    </r>
    <r>
      <rPr>
        <vertAlign val="subscript"/>
        <sz val="10"/>
        <color theme="1"/>
        <rFont val="Times New Roman"/>
        <family val="1"/>
      </rPr>
      <t>2</t>
    </r>
    <r>
      <rPr>
        <sz val="10"/>
        <color theme="1"/>
        <rFont val="Times New Roman"/>
        <family val="1"/>
      </rPr>
      <t>(v)</t>
    </r>
  </si>
  <si>
    <r>
      <t>δ</t>
    </r>
    <r>
      <rPr>
        <vertAlign val="superscript"/>
        <sz val="10"/>
        <color theme="1"/>
        <rFont val="Times New Roman"/>
        <family val="1"/>
      </rPr>
      <t>13</t>
    </r>
    <r>
      <rPr>
        <sz val="10"/>
        <color theme="1"/>
        <rFont val="Times New Roman"/>
        <family val="1"/>
      </rPr>
      <t>C-CO</t>
    </r>
    <r>
      <rPr>
        <vertAlign val="subscript"/>
        <sz val="10"/>
        <color theme="1"/>
        <rFont val="Times New Roman"/>
        <family val="1"/>
      </rPr>
      <t>2</t>
    </r>
    <r>
      <rPr>
        <sz val="10"/>
        <color theme="1"/>
        <rFont val="Times New Roman"/>
        <family val="1"/>
      </rPr>
      <t>(lq)</t>
    </r>
  </si>
  <si>
    <t>-0.3±1.3</t>
  </si>
  <si>
    <t>-0.012±0.008</t>
  </si>
  <si>
    <r>
      <t>δ</t>
    </r>
    <r>
      <rPr>
        <vertAlign val="superscript"/>
        <sz val="10"/>
        <color theme="1"/>
        <rFont val="TimesNewRomanPSMT"/>
      </rPr>
      <t>18</t>
    </r>
    <r>
      <rPr>
        <sz val="10"/>
        <color theme="1"/>
        <rFont val="TimesNewRomanPSMT"/>
        <family val="2"/>
      </rPr>
      <t>O-H</t>
    </r>
    <r>
      <rPr>
        <vertAlign val="subscript"/>
        <sz val="10"/>
        <color theme="1"/>
        <rFont val="TimesNewRomanPSMT"/>
      </rPr>
      <t>2</t>
    </r>
    <r>
      <rPr>
        <sz val="10"/>
        <color theme="1"/>
        <rFont val="TimesNewRomanPSMT"/>
        <family val="2"/>
      </rPr>
      <t>O</t>
    </r>
  </si>
  <si>
    <r>
      <t>δD-H</t>
    </r>
    <r>
      <rPr>
        <vertAlign val="subscript"/>
        <sz val="10"/>
        <color theme="1"/>
        <rFont val="TimesNewRomanPSMT"/>
      </rPr>
      <t>2</t>
    </r>
    <r>
      <rPr>
        <sz val="10"/>
        <color theme="1"/>
        <rFont val="TimesNewRomanPSMT"/>
        <family val="2"/>
      </rPr>
      <t>O</t>
    </r>
  </si>
  <si>
    <t xml:space="preserve">        C(4+)</t>
  </si>
  <si>
    <t xml:space="preserve">       Fe(2+)</t>
  </si>
  <si>
    <t xml:space="preserve">       Fe(3+)</t>
  </si>
  <si>
    <t xml:space="preserve">          ΣC</t>
  </si>
  <si>
    <t xml:space="preserve">          ΣFe</t>
  </si>
  <si>
    <t xml:space="preserve">           ΣS</t>
  </si>
  <si>
    <t xml:space="preserve">        S(6+)</t>
  </si>
  <si>
    <t xml:space="preserve">      S(2-)</t>
  </si>
  <si>
    <t xml:space="preserve">       C(4-)</t>
  </si>
  <si>
    <t>Al (ppm)</t>
  </si>
  <si>
    <t>+0.9±1.4</t>
  </si>
  <si>
    <t>-0.006±0.010</t>
  </si>
  <si>
    <t>280±30</t>
  </si>
  <si>
    <r>
      <rPr>
        <vertAlign val="superscript"/>
        <sz val="10"/>
        <color theme="1"/>
        <rFont val="Times New Roman"/>
        <family val="1"/>
      </rPr>
      <t>a</t>
    </r>
    <r>
      <rPr>
        <sz val="10"/>
        <color theme="1"/>
        <rFont val="Times New Roman"/>
        <family val="1"/>
      </rPr>
      <t xml:space="preserve"> Major gases and He-Ne isotopes from Byrne et al. (2021)</t>
    </r>
  </si>
  <si>
    <r>
      <t>Iceland (intrusive potential)</t>
    </r>
    <r>
      <rPr>
        <vertAlign val="superscript"/>
        <sz val="10"/>
        <color theme="1"/>
        <rFont val="Times New Roman"/>
        <family val="1"/>
      </rPr>
      <t>b</t>
    </r>
  </si>
  <si>
    <r>
      <t>Iceland eruptive flux</t>
    </r>
    <r>
      <rPr>
        <vertAlign val="superscript"/>
        <sz val="10"/>
        <color theme="1"/>
        <rFont val="Times New Roman"/>
        <family val="1"/>
      </rPr>
      <t>a</t>
    </r>
  </si>
  <si>
    <r>
      <t>CO</t>
    </r>
    <r>
      <rPr>
        <vertAlign val="subscript"/>
        <sz val="10"/>
        <color theme="1"/>
        <rFont val="Times New Roman"/>
        <family val="1"/>
      </rPr>
      <t>2</t>
    </r>
    <r>
      <rPr>
        <sz val="10"/>
        <color theme="1"/>
        <rFont val="Times New Roman"/>
        <family val="1"/>
      </rPr>
      <t xml:space="preserve"> (kt/yr)</t>
    </r>
  </si>
  <si>
    <r>
      <t>H</t>
    </r>
    <r>
      <rPr>
        <vertAlign val="subscript"/>
        <sz val="10"/>
        <color theme="1"/>
        <rFont val="Times New Roman"/>
        <family val="1"/>
      </rPr>
      <t>2</t>
    </r>
    <r>
      <rPr>
        <sz val="10"/>
        <color theme="1"/>
        <rFont val="Times New Roman"/>
        <family val="1"/>
      </rPr>
      <t>O (kt/yr)</t>
    </r>
  </si>
  <si>
    <r>
      <t>CO</t>
    </r>
    <r>
      <rPr>
        <vertAlign val="subscript"/>
        <sz val="10"/>
        <color theme="1"/>
        <rFont val="Times New Roman"/>
        <family val="1"/>
      </rPr>
      <t>2</t>
    </r>
    <r>
      <rPr>
        <sz val="10"/>
        <color theme="1"/>
        <rFont val="Times New Roman"/>
        <family val="1"/>
      </rPr>
      <t>/ΣS</t>
    </r>
  </si>
  <si>
    <r>
      <t>Iceland (total CO</t>
    </r>
    <r>
      <rPr>
        <vertAlign val="subscript"/>
        <sz val="10"/>
        <color theme="1"/>
        <rFont val="Times New Roman"/>
        <family val="1"/>
      </rPr>
      <t>2</t>
    </r>
    <r>
      <rPr>
        <sz val="10"/>
        <color theme="1"/>
        <rFont val="Times New Roman"/>
        <family val="1"/>
      </rPr>
      <t>)</t>
    </r>
  </si>
  <si>
    <r>
      <rPr>
        <vertAlign val="superscript"/>
        <sz val="10"/>
        <color theme="1"/>
        <rFont val="Times New Roman"/>
        <family val="1"/>
      </rPr>
      <t>a</t>
    </r>
    <r>
      <rPr>
        <sz val="10"/>
        <color theme="1"/>
        <rFont val="Times New Roman"/>
        <family val="1"/>
      </rPr>
      <t xml:space="preserve"> Assuming degassing of 100% CO</t>
    </r>
    <r>
      <rPr>
        <vertAlign val="subscript"/>
        <sz val="10"/>
        <color theme="1"/>
        <rFont val="Times New Roman"/>
        <family val="1"/>
      </rPr>
      <t>2</t>
    </r>
    <r>
      <rPr>
        <sz val="10"/>
        <color theme="1"/>
        <rFont val="Times New Roman"/>
        <family val="1"/>
      </rPr>
      <t>, 90% S, 70% H</t>
    </r>
    <r>
      <rPr>
        <vertAlign val="subscript"/>
        <sz val="10"/>
        <color theme="1"/>
        <rFont val="Times New Roman"/>
        <family val="1"/>
      </rPr>
      <t>2</t>
    </r>
    <r>
      <rPr>
        <sz val="10"/>
        <color theme="1"/>
        <rFont val="Times New Roman"/>
        <family val="1"/>
      </rPr>
      <t>O and 10% Cl, based on decompression degassing to 1 bar</t>
    </r>
  </si>
  <si>
    <r>
      <rPr>
        <vertAlign val="superscript"/>
        <sz val="10"/>
        <color theme="1"/>
        <rFont val="Times New Roman"/>
        <family val="1"/>
      </rPr>
      <t xml:space="preserve">b </t>
    </r>
    <r>
      <rPr>
        <sz val="10"/>
        <color theme="1"/>
        <rFont val="Times New Roman"/>
        <family val="1"/>
      </rPr>
      <t>Based on estimated magmatic flux of 5.8 x 10</t>
    </r>
    <r>
      <rPr>
        <vertAlign val="superscript"/>
        <sz val="10"/>
        <color theme="1"/>
        <rFont val="Times New Roman"/>
        <family val="1"/>
      </rPr>
      <t>11</t>
    </r>
    <r>
      <rPr>
        <sz val="10"/>
        <color theme="1"/>
        <rFont val="Times New Roman"/>
        <family val="1"/>
      </rPr>
      <t xml:space="preserve"> kg/yr with melt CO</t>
    </r>
    <r>
      <rPr>
        <vertAlign val="subscript"/>
        <sz val="10"/>
        <color theme="1"/>
        <rFont val="Times New Roman"/>
        <family val="1"/>
      </rPr>
      <t>2</t>
    </r>
    <r>
      <rPr>
        <sz val="10"/>
        <color theme="1"/>
        <rFont val="Times New Roman"/>
        <family val="1"/>
      </rPr>
      <t xml:space="preserve"> concentration of 2200 ppm.</t>
    </r>
  </si>
  <si>
    <r>
      <t>He flux and CO</t>
    </r>
    <r>
      <rPr>
        <vertAlign val="subscript"/>
        <sz val="10"/>
        <color theme="1"/>
        <rFont val="Times New Roman"/>
        <family val="1"/>
      </rPr>
      <t>2</t>
    </r>
    <r>
      <rPr>
        <sz val="10"/>
        <color theme="1"/>
        <rFont val="Times New Roman"/>
        <family val="1"/>
      </rPr>
      <t>/</t>
    </r>
    <r>
      <rPr>
        <vertAlign val="superscript"/>
        <sz val="10"/>
        <color theme="1"/>
        <rFont val="Times New Roman"/>
        <family val="1"/>
      </rPr>
      <t>3</t>
    </r>
    <r>
      <rPr>
        <sz val="10"/>
        <color theme="1"/>
        <rFont val="Times New Roman"/>
        <family val="1"/>
      </rPr>
      <t>He</t>
    </r>
  </si>
  <si>
    <r>
      <t>δ</t>
    </r>
    <r>
      <rPr>
        <vertAlign val="superscript"/>
        <sz val="10"/>
        <color theme="1"/>
        <rFont val="Times New Roman"/>
        <family val="1"/>
      </rPr>
      <t>13</t>
    </r>
    <r>
      <rPr>
        <sz val="10"/>
        <color theme="1"/>
        <rFont val="Times New Roman"/>
        <family val="1"/>
      </rPr>
      <t>C, heat output</t>
    </r>
  </si>
  <si>
    <t>Barry et al. (2014)</t>
  </si>
  <si>
    <t>Stefánsson et al. (2016)</t>
  </si>
  <si>
    <t>Ármansson et al. (2005)</t>
  </si>
  <si>
    <t>Allard et al. (2010)</t>
  </si>
  <si>
    <t>Bali et al. (2018)</t>
  </si>
  <si>
    <t>Fridriksson et al. (2006)</t>
  </si>
  <si>
    <t>Ilyinskaya et al. (2015)</t>
  </si>
  <si>
    <t>Ilyinskaya et al. (2018)</t>
  </si>
  <si>
    <r>
      <t>4</t>
    </r>
    <r>
      <rPr>
        <vertAlign val="superscript"/>
        <sz val="10"/>
        <color theme="1"/>
        <rFont val="Times New Roman"/>
        <family val="1"/>
      </rPr>
      <t>b</t>
    </r>
  </si>
  <si>
    <r>
      <t>Gas and melt CO</t>
    </r>
    <r>
      <rPr>
        <vertAlign val="subscript"/>
        <sz val="10"/>
        <color theme="1"/>
        <rFont val="Times New Roman"/>
        <family val="1"/>
      </rPr>
      <t>2</t>
    </r>
    <r>
      <rPr>
        <sz val="10"/>
        <color theme="1"/>
        <rFont val="Times New Roman"/>
        <family val="1"/>
      </rPr>
      <t>-H</t>
    </r>
    <r>
      <rPr>
        <vertAlign val="subscript"/>
        <sz val="10"/>
        <color theme="1"/>
        <rFont val="Times New Roman"/>
        <family val="1"/>
      </rPr>
      <t>2</t>
    </r>
    <r>
      <rPr>
        <sz val="10"/>
        <color theme="1"/>
        <rFont val="Times New Roman"/>
        <family val="1"/>
      </rPr>
      <t>O calculated for closed system degassing performed with  the VESIcal 1.0.1 software (Iacovino et al. 2021) using the MagmaSat (Ghiorso and Gualda 2015) solubility model</t>
    </r>
  </si>
  <si>
    <r>
      <t>CO</t>
    </r>
    <r>
      <rPr>
        <vertAlign val="subscript"/>
        <sz val="10"/>
        <color theme="1"/>
        <rFont val="Times New Roman"/>
        <family val="1"/>
      </rPr>
      <t>2</t>
    </r>
    <r>
      <rPr>
        <sz val="10"/>
        <color theme="1"/>
        <rFont val="Times New Roman"/>
        <family val="1"/>
      </rPr>
      <t>/H</t>
    </r>
    <r>
      <rPr>
        <vertAlign val="subscript"/>
        <sz val="10"/>
        <color theme="1"/>
        <rFont val="Times New Roman"/>
        <family val="1"/>
      </rPr>
      <t>2</t>
    </r>
    <r>
      <rPr>
        <sz val="10"/>
        <color theme="1"/>
        <rFont val="Times New Roman"/>
        <family val="1"/>
      </rPr>
      <t>O</t>
    </r>
  </si>
  <si>
    <r>
      <t>CO</t>
    </r>
    <r>
      <rPr>
        <vertAlign val="subscript"/>
        <sz val="10"/>
        <color theme="1"/>
        <rFont val="Times New Roman"/>
        <family val="1"/>
      </rPr>
      <t>2</t>
    </r>
    <r>
      <rPr>
        <sz val="10"/>
        <color theme="1"/>
        <rFont val="Times New Roman"/>
        <family val="1"/>
      </rPr>
      <t>/S</t>
    </r>
  </si>
  <si>
    <r>
      <t>H</t>
    </r>
    <r>
      <rPr>
        <vertAlign val="subscript"/>
        <sz val="10"/>
        <color theme="1"/>
        <rFont val="Times New Roman"/>
        <family val="1"/>
      </rPr>
      <t>2</t>
    </r>
    <r>
      <rPr>
        <sz val="10"/>
        <color theme="1"/>
        <rFont val="Times New Roman"/>
        <family val="1"/>
      </rPr>
      <t>O/S</t>
    </r>
  </si>
  <si>
    <r>
      <t>H</t>
    </r>
    <r>
      <rPr>
        <vertAlign val="subscript"/>
        <sz val="10"/>
        <color theme="1"/>
        <rFont val="Times New Roman"/>
        <family val="1"/>
      </rPr>
      <t>2</t>
    </r>
    <r>
      <rPr>
        <sz val="10"/>
        <color theme="1"/>
        <rFont val="Times New Roman"/>
        <family val="1"/>
      </rPr>
      <t>O/Cl</t>
    </r>
  </si>
  <si>
    <r>
      <t>H</t>
    </r>
    <r>
      <rPr>
        <vertAlign val="subscript"/>
        <sz val="10"/>
        <color theme="1"/>
        <rFont val="Times New Roman"/>
        <family val="1"/>
      </rPr>
      <t>2</t>
    </r>
    <r>
      <rPr>
        <sz val="10"/>
        <color theme="1"/>
        <rFont val="Times New Roman"/>
        <family val="1"/>
      </rPr>
      <t>O</t>
    </r>
  </si>
  <si>
    <r>
      <t>H</t>
    </r>
    <r>
      <rPr>
        <vertAlign val="subscript"/>
        <sz val="10"/>
        <color theme="1"/>
        <rFont val="Times New Roman"/>
        <family val="1"/>
      </rPr>
      <t>2</t>
    </r>
    <r>
      <rPr>
        <sz val="10"/>
        <color theme="1"/>
        <rFont val="Times New Roman"/>
        <family val="1"/>
      </rPr>
      <t>O (wt%)</t>
    </r>
  </si>
  <si>
    <r>
      <t>CO</t>
    </r>
    <r>
      <rPr>
        <vertAlign val="subscript"/>
        <sz val="10"/>
        <color theme="1"/>
        <rFont val="Times New Roman"/>
        <family val="1"/>
      </rPr>
      <t>2</t>
    </r>
    <r>
      <rPr>
        <sz val="10"/>
        <color theme="1"/>
        <rFont val="Times New Roman"/>
        <family val="1"/>
      </rPr>
      <t xml:space="preserve"> (ppm)</t>
    </r>
  </si>
  <si>
    <t>c</t>
  </si>
  <si>
    <t>d</t>
  </si>
  <si>
    <t>e</t>
  </si>
  <si>
    <t>f</t>
  </si>
  <si>
    <t>g</t>
  </si>
  <si>
    <t>h</t>
  </si>
  <si>
    <t>Stefánsson and Arnórsson (2002)</t>
  </si>
  <si>
    <t>Based on temperature dependence of ion to proton ratios proposed by Arnórsson et al. (1983) and Stefánsson and Arnórsson (2000)</t>
  </si>
  <si>
    <t>Based on fumarole vapor compostion and assuming adiabatic boiling to reservoir temperatures and liquid only reservoir fluids</t>
  </si>
  <si>
    <t xml:space="preserve">Calculated from fumarole fluid isotope compostion taken into account adiabatic boiling from reservor liquid to 100°C and using isotope equilibrium fractionation of Horita and Wesolowski (1994) </t>
  </si>
  <si>
    <t>Calculated from fumarole fluid isotope composition, taking into account adiabatic boiling from reservor liquid to 100°C, aqueous and gaseous speciation and assuming isotope equilibrium fractionation. Fractionation factors from Stefánsson et al. (2015)</t>
  </si>
  <si>
    <r>
      <t>based on quartz solubility (Gunnarsson and Arnórsson, 2000), adiabatic boiling to 100°C and SiO</t>
    </r>
    <r>
      <rPr>
        <vertAlign val="subscript"/>
        <sz val="10"/>
        <color theme="1"/>
        <rFont val="Times New Roman"/>
        <family val="1"/>
      </rPr>
      <t>2</t>
    </r>
    <r>
      <rPr>
        <sz val="10"/>
        <color theme="1"/>
        <rFont val="Times New Roman"/>
        <family val="1"/>
      </rPr>
      <t>-enthalpy plot</t>
    </r>
  </si>
  <si>
    <r>
      <t>Calculated based on Cl concentration and linear relationship between elemental, SiO</t>
    </r>
    <r>
      <rPr>
        <vertAlign val="subscript"/>
        <sz val="10"/>
        <color theme="1"/>
        <rFont val="Times New Roman"/>
        <family val="1"/>
      </rPr>
      <t>2</t>
    </r>
    <r>
      <rPr>
        <sz val="10"/>
        <color theme="1"/>
        <rFont val="Times New Roman"/>
        <family val="1"/>
      </rPr>
      <t xml:space="preserve"> and Cl aqeuous concentrations</t>
    </r>
  </si>
  <si>
    <r>
      <t>Calculated based on the SiO</t>
    </r>
    <r>
      <rPr>
        <vertAlign val="subscript"/>
        <sz val="10"/>
        <color theme="1"/>
        <rFont val="Times New Roman"/>
        <family val="1"/>
      </rPr>
      <t>2</t>
    </r>
    <r>
      <rPr>
        <sz val="10"/>
        <color theme="1"/>
        <rFont val="Times New Roman"/>
        <family val="1"/>
      </rPr>
      <t>-enthalpy geothermometry assuming quartz solubility in the reservoir and adiabatic boiling to 100°C together with gas H</t>
    </r>
    <r>
      <rPr>
        <vertAlign val="subscript"/>
        <sz val="10"/>
        <color theme="1"/>
        <rFont val="Times New Roman"/>
        <family val="1"/>
      </rPr>
      <t>2</t>
    </r>
    <r>
      <rPr>
        <sz val="10"/>
        <color theme="1"/>
        <rFont val="Times New Roman"/>
        <family val="1"/>
      </rPr>
      <t>S/Ar and H</t>
    </r>
    <r>
      <rPr>
        <vertAlign val="subscript"/>
        <sz val="10"/>
        <color theme="1"/>
        <rFont val="Times New Roman"/>
        <family val="1"/>
      </rPr>
      <t>2</t>
    </r>
    <r>
      <rPr>
        <sz val="10"/>
        <color theme="1"/>
        <rFont val="Times New Roman"/>
        <family val="1"/>
      </rPr>
      <t>/Ar geothermometry (Arnórsson et al. 1998)</t>
    </r>
  </si>
  <si>
    <t>Isotope fractionation model and melt starting compositions are reported in the main text and Supplementary Information</t>
  </si>
  <si>
    <t>Table 3: Reservoir fluid compositions</t>
  </si>
  <si>
    <r>
      <t>X(H</t>
    </r>
    <r>
      <rPr>
        <vertAlign val="subscript"/>
        <sz val="10"/>
        <color rgb="FF000000"/>
        <rFont val="Times New Roman"/>
        <family val="1"/>
      </rPr>
      <t>2</t>
    </r>
    <r>
      <rPr>
        <sz val="10"/>
        <color rgb="FF000000"/>
        <rFont val="Times New Roman"/>
        <family val="1"/>
      </rPr>
      <t>O)</t>
    </r>
  </si>
  <si>
    <r>
      <t>X(CO</t>
    </r>
    <r>
      <rPr>
        <vertAlign val="subscript"/>
        <sz val="10"/>
        <color rgb="FF000000"/>
        <rFont val="Times New Roman"/>
        <family val="1"/>
      </rPr>
      <t>2</t>
    </r>
    <r>
      <rPr>
        <sz val="10"/>
        <color rgb="FF000000"/>
        <rFont val="Times New Roman"/>
        <family val="1"/>
      </rPr>
      <t>)</t>
    </r>
  </si>
  <si>
    <t>-3.4±0.4</t>
  </si>
  <si>
    <t>-2.1±1.1</t>
  </si>
  <si>
    <r>
      <rPr>
        <vertAlign val="superscript"/>
        <sz val="10"/>
        <color theme="1"/>
        <rFont val="Times New Roman"/>
        <family val="1"/>
      </rPr>
      <t>c</t>
    </r>
    <r>
      <rPr>
        <sz val="10"/>
        <color theme="1"/>
        <rFont val="Times New Roman"/>
        <family val="1"/>
      </rPr>
      <t xml:space="preserve"> Air-corrected </t>
    </r>
    <r>
      <rPr>
        <vertAlign val="superscript"/>
        <sz val="10"/>
        <color theme="1"/>
        <rFont val="Times New Roman"/>
        <family val="1"/>
      </rPr>
      <t>3</t>
    </r>
    <r>
      <rPr>
        <sz val="10"/>
        <color theme="1"/>
        <rFont val="Times New Roman"/>
        <family val="1"/>
      </rPr>
      <t>He/</t>
    </r>
    <r>
      <rPr>
        <vertAlign val="superscript"/>
        <sz val="10"/>
        <color theme="1"/>
        <rFont val="Times New Roman"/>
        <family val="1"/>
      </rPr>
      <t>4</t>
    </r>
    <r>
      <rPr>
        <sz val="10"/>
        <color theme="1"/>
        <rFont val="Times New Roman"/>
        <family val="1"/>
      </rPr>
      <t>He ratio</t>
    </r>
  </si>
  <si>
    <r>
      <t>3</t>
    </r>
    <r>
      <rPr>
        <sz val="10"/>
        <color theme="1"/>
        <rFont val="Times New Roman"/>
        <family val="1"/>
      </rPr>
      <t>He/</t>
    </r>
    <r>
      <rPr>
        <vertAlign val="superscript"/>
        <sz val="10"/>
        <color theme="1"/>
        <rFont val="Times New Roman"/>
        <family val="1"/>
      </rPr>
      <t>4</t>
    </r>
    <r>
      <rPr>
        <sz val="10"/>
        <color theme="1"/>
        <rFont val="Times New Roman"/>
        <family val="1"/>
      </rPr>
      <t>He</t>
    </r>
  </si>
  <si>
    <r>
      <rPr>
        <vertAlign val="superscript"/>
        <sz val="10"/>
        <color theme="1"/>
        <rFont val="Times New Roman"/>
        <family val="1"/>
      </rPr>
      <t>3</t>
    </r>
    <r>
      <rPr>
        <sz val="10"/>
        <color theme="1"/>
        <rFont val="Times New Roman"/>
        <family val="1"/>
      </rPr>
      <t>He/</t>
    </r>
    <r>
      <rPr>
        <vertAlign val="superscript"/>
        <sz val="10"/>
        <color theme="1"/>
        <rFont val="Times New Roman"/>
        <family val="1"/>
      </rPr>
      <t>4</t>
    </r>
    <r>
      <rPr>
        <sz val="10"/>
        <color theme="1"/>
        <rFont val="Times New Roman"/>
        <family val="1"/>
      </rPr>
      <t>He</t>
    </r>
  </si>
  <si>
    <r>
      <t xml:space="preserve"> R</t>
    </r>
    <r>
      <rPr>
        <vertAlign val="subscript"/>
        <sz val="10"/>
        <color theme="1"/>
        <rFont val="Times New Roman"/>
        <family val="1"/>
      </rPr>
      <t>M</t>
    </r>
    <r>
      <rPr>
        <sz val="10"/>
        <color theme="1"/>
        <rFont val="Times New Roman"/>
        <family val="1"/>
      </rPr>
      <t>/R</t>
    </r>
    <r>
      <rPr>
        <vertAlign val="subscript"/>
        <sz val="10"/>
        <color theme="1"/>
        <rFont val="Times New Roman"/>
        <family val="1"/>
      </rPr>
      <t>A</t>
    </r>
    <r>
      <rPr>
        <vertAlign val="superscript"/>
        <sz val="10"/>
        <color theme="1"/>
        <rFont val="Times New Roman"/>
        <family val="1"/>
      </rPr>
      <t>b</t>
    </r>
  </si>
  <si>
    <r>
      <t>R</t>
    </r>
    <r>
      <rPr>
        <vertAlign val="subscript"/>
        <sz val="10"/>
        <color theme="1"/>
        <rFont val="Times New Roman"/>
        <family val="1"/>
      </rPr>
      <t>C</t>
    </r>
    <r>
      <rPr>
        <sz val="10"/>
        <color theme="1"/>
        <rFont val="Times New Roman"/>
        <family val="1"/>
      </rPr>
      <t>/R</t>
    </r>
    <r>
      <rPr>
        <vertAlign val="subscript"/>
        <sz val="10"/>
        <color theme="1"/>
        <rFont val="Times New Roman"/>
        <family val="1"/>
      </rPr>
      <t>A</t>
    </r>
    <r>
      <rPr>
        <vertAlign val="superscript"/>
        <sz val="10"/>
        <color theme="1"/>
        <rFont val="Times New Roman"/>
        <family val="1"/>
      </rPr>
      <t>c</t>
    </r>
  </si>
  <si>
    <r>
      <rPr>
        <vertAlign val="superscript"/>
        <sz val="10"/>
        <color theme="1"/>
        <rFont val="Times New Roman"/>
        <family val="1"/>
      </rPr>
      <t>d</t>
    </r>
    <r>
      <rPr>
        <sz val="10"/>
        <color theme="1"/>
        <rFont val="Times New Roman"/>
        <family val="1"/>
      </rPr>
      <t xml:space="preserve"> Measured air-normalized He/Ne ratio (Hilton 1996)</t>
    </r>
  </si>
  <si>
    <r>
      <t>X</t>
    </r>
    <r>
      <rPr>
        <vertAlign val="superscript"/>
        <sz val="10"/>
        <color theme="1"/>
        <rFont val="Times New Roman"/>
        <family val="1"/>
      </rPr>
      <t>d</t>
    </r>
  </si>
  <si>
    <r>
      <rPr>
        <vertAlign val="superscript"/>
        <sz val="10"/>
        <color theme="1"/>
        <rFont val="Times New Roman"/>
        <family val="1"/>
      </rPr>
      <t>b</t>
    </r>
    <r>
      <rPr>
        <sz val="10"/>
        <color theme="1"/>
        <rFont val="Times New Roman"/>
        <family val="1"/>
      </rPr>
      <t xml:space="preserve"> Measured air-normalized </t>
    </r>
    <r>
      <rPr>
        <vertAlign val="superscript"/>
        <sz val="10"/>
        <color theme="1"/>
        <rFont val="Times New Roman"/>
        <family val="1"/>
      </rPr>
      <t>3</t>
    </r>
    <r>
      <rPr>
        <sz val="10"/>
        <color theme="1"/>
        <rFont val="Times New Roman"/>
        <family val="1"/>
      </rPr>
      <t>He/</t>
    </r>
    <r>
      <rPr>
        <vertAlign val="superscript"/>
        <sz val="10"/>
        <color theme="1"/>
        <rFont val="Times New Roman"/>
        <family val="1"/>
      </rPr>
      <t>4</t>
    </r>
    <r>
      <rPr>
        <sz val="10"/>
        <color theme="1"/>
        <rFont val="Times New Roman"/>
        <family val="1"/>
      </rPr>
      <t>He ratio</t>
    </r>
  </si>
  <si>
    <t>±0.2</t>
  </si>
  <si>
    <t>±0.3</t>
  </si>
  <si>
    <t>Table 4: Flux estimates</t>
  </si>
  <si>
    <t>270±20</t>
  </si>
  <si>
    <t>64°44.812'</t>
  </si>
  <si>
    <t>016°37.963'</t>
  </si>
  <si>
    <t>016°40.125'</t>
  </si>
  <si>
    <t>64°44.135'</t>
  </si>
  <si>
    <t>64°41.080'</t>
  </si>
  <si>
    <t>64°40.705'</t>
  </si>
  <si>
    <t>64°43.318'</t>
  </si>
  <si>
    <t>64°40.187'</t>
  </si>
  <si>
    <t>65°02.722'</t>
  </si>
  <si>
    <t>65°02.738'</t>
  </si>
  <si>
    <t>65°02.787'</t>
  </si>
  <si>
    <t>65°02.817'</t>
  </si>
  <si>
    <t>65°02.173'</t>
  </si>
  <si>
    <t>65°00.850'</t>
  </si>
  <si>
    <t>016°31.698'</t>
  </si>
  <si>
    <t>016°41.177'</t>
  </si>
  <si>
    <t>016°32.158'</t>
  </si>
  <si>
    <t>016°40.933'</t>
  </si>
  <si>
    <t>016°43.515'</t>
  </si>
  <si>
    <t>016°43.545'</t>
  </si>
  <si>
    <t>016°43.520'</t>
  </si>
  <si>
    <t>016°43.590'</t>
  </si>
  <si>
    <t>016°42.295'</t>
  </si>
  <si>
    <t>016°15.055'</t>
  </si>
  <si>
    <t>Petrological method</t>
  </si>
  <si>
    <t>Description</t>
  </si>
  <si>
    <t xml:space="preserve">Melt water stream the crosses the dirttrack road leading to Hveragil in eastern Kverkfjöll </t>
  </si>
  <si>
    <t>Warm water from the thermal Hveragil river. Sampled taken about 20m downstream from the waterfall that blocks passage further up along the canyon.</t>
  </si>
  <si>
    <t>One of many warm water seeps that flow into the Hveragil river from its southern bank.</t>
  </si>
  <si>
    <t>Cold stream that flows into a vegetated lake near Lindahraun</t>
  </si>
  <si>
    <t>Warm river coming from below the Kverkjökull glacier. It was noted by the warden to be more steaming than usual, which we also did observe.</t>
  </si>
  <si>
    <t xml:space="preserve">Sampled from the cliffside about 80m up to the N, from a tributary spring that flows as a sheet to Hveragil. </t>
  </si>
  <si>
    <t>Sample from the hot river in the middle section of the Hveragil canyon. Riverv now too hot to wade in in woollen socks.</t>
  </si>
  <si>
    <t>A river that is crossed by the F905 road abput 50km north of the Sigurðarskáli hut</t>
  </si>
  <si>
    <t>Cold stream 40m west of the Sigurðarskáli hut</t>
  </si>
  <si>
    <t>Hot river sample from the middle Hveragil valley by the last waterfall that can't be crossed easily.</t>
  </si>
  <si>
    <t>Sample taken a few meters into the geothermal ice lagoon, on the northern shore</t>
  </si>
  <si>
    <t>Sample of the cold stream that flows from the upper Hveragil valley to the middle part. Reached by a detour along the ridges on the north side of Hveragil. Ground covered in snow.</t>
  </si>
  <si>
    <t>Warm river sample taken c. 100 meters from the Ice margin. No closer access due to risk of ice calving.</t>
  </si>
  <si>
    <t>Taken from the Öskjuvatn lake, close to the beach on the other side of Víti. Possibly heated/mixed with the springs: bubbling visible from springs on the bottom of Öskjuvatn.</t>
  </si>
  <si>
    <t>Hot spring 3m inland from Öskjuvatn, on the foot of the other outer crater wall of Víti. Partly covered by green microbial mats.</t>
  </si>
  <si>
    <t>Water from the Víti pond sampled from the W shore. The water has a milky color. Lots of small springs bubble from the pond floor.</t>
  </si>
  <si>
    <t>Water from thte Víti pond sampled from the S shore. The water has a milky color. Lots of small springs bubble from the pond floor.</t>
  </si>
  <si>
    <t>Cold melt water stream by the road on the NE outer crater wall of Askja</t>
  </si>
  <si>
    <t>Approximately 20 x 5 m area along the E shore of Öskjuvatn with hot water coming from numerous springs below the pebbly floor. Free mixing with cold lake water. Sample taken from as hot spot as possible.</t>
  </si>
  <si>
    <t>Taken from close to a bridge next to Upptyppingar. Faint sulfur smell sensed by several in the group. Very powerful flow.</t>
  </si>
  <si>
    <t>Relatively diffuse low-discharge fumarole on the E bank of Víti</t>
  </si>
  <si>
    <t>Vigorously steaming fumarole on the E bank of Víti. This was the highest-discharge fumarole in Víti on the sampling day.</t>
  </si>
  <si>
    <t>Relatively diffuse low-discharge fumarole in a small gully on the E side of Víti</t>
  </si>
  <si>
    <t>Relatively diffuse low-discharge fumarole on the S bank of Víti</t>
  </si>
  <si>
    <t>A rather low-flow fumarole on a hillside in Suðurbotnar. Lots of native sulfur deposits and weak sulfur smell.</t>
  </si>
  <si>
    <t>One of the upper of multiple fumaroles on a steep, geothermally altered (yellow-white-black) slope in Efri Hveradalur. Sample taken in no-visibility conditions and icy wind. Low to moderate discharge.</t>
  </si>
  <si>
    <t>Collected near the top a geothermally altered ridge with numerous (20+) fumaroles on both sides. Moderate discharge fumarole. Collected in icy wind.</t>
  </si>
  <si>
    <t>A moderate discharge fumarole in one among multiple fumarole clusters. on top of a ledge overlooking Galtarlón valley. Moderate discharge.</t>
  </si>
  <si>
    <t>Low- to moderate discharge fumarole mid-slope of the relatively steep slow facing Neðri Hveradalur. In hard, white-black-green geothermally altered ground.</t>
  </si>
  <si>
    <t>Sample taken from a fumarole penetrating wettish geothermal mud, in the W Galtarlón valley close to mudpools. Moderate discharge.</t>
  </si>
  <si>
    <t>One of several fumaroles with low to moderate discharge in hot grounds on the slope facing the hut from Gengissig. Approximately 20m higher than lake level at the time of sampling.</t>
  </si>
  <si>
    <t>Other</t>
  </si>
  <si>
    <t>Table S1. Description of sampling localities</t>
  </si>
  <si>
    <r>
      <t xml:space="preserve">a </t>
    </r>
    <r>
      <rPr>
        <sz val="10"/>
        <color theme="1"/>
        <rFont val="Times New Roman"/>
        <family val="1"/>
      </rPr>
      <t>cs = cold stream or river; tr = thermal river; l = lake; ts = thermal spring, f = fumarole</t>
    </r>
  </si>
  <si>
    <t>Table S2: Effect of adiabatic boiling on water, sulfur and carbon isotopes for the Kverkfjöll reservoir fluid</t>
  </si>
  <si>
    <r>
      <rPr>
        <b/>
        <sz val="12"/>
        <color theme="1"/>
        <rFont val="TimesNewRomanPSMT"/>
      </rPr>
      <t>Table S3</t>
    </r>
    <r>
      <rPr>
        <sz val="12"/>
        <color theme="1"/>
        <rFont val="TimesNewRomanPSMT"/>
        <family val="2"/>
      </rPr>
      <t>: PHREEQC fluid-rock reaction model</t>
    </r>
  </si>
  <si>
    <t>Table S4: Magmatic gas composition and melt degassing</t>
  </si>
  <si>
    <t>Ágústsdóttir and Brantley (1994)</t>
  </si>
  <si>
    <t>Hengill, diffusive</t>
  </si>
  <si>
    <t>Hernandéz et al. (2012)</t>
  </si>
  <si>
    <r>
      <t xml:space="preserve">c </t>
    </r>
    <r>
      <rPr>
        <sz val="10"/>
        <color theme="1"/>
        <rFont val="Times New Roman"/>
        <family val="1"/>
      </rPr>
      <t>Calculated with the petrological method (e.g., Devine et al. 1984) using the difference between maximum melt inclusion (1171 ppm S and 3525 ppm CO</t>
    </r>
    <r>
      <rPr>
        <vertAlign val="subscript"/>
        <sz val="10"/>
        <color theme="1"/>
        <rFont val="Times New Roman"/>
        <family val="1"/>
      </rPr>
      <t>2</t>
    </r>
    <r>
      <rPr>
        <sz val="10"/>
        <color theme="1"/>
        <rFont val="Times New Roman"/>
        <family val="1"/>
      </rPr>
      <t>; a single outlier with 5962 ppm filtered out) and minimum matrix glass contents (0 ppm for both) in Halldórsson et al. (2022), an erupted volume of 150 x 10</t>
    </r>
    <r>
      <rPr>
        <vertAlign val="superscript"/>
        <sz val="10"/>
        <color theme="1"/>
        <rFont val="Times New Roman"/>
        <family val="1"/>
      </rPr>
      <t>6</t>
    </r>
    <r>
      <rPr>
        <sz val="10"/>
        <color theme="1"/>
        <rFont val="Times New Roman"/>
        <family val="1"/>
      </rPr>
      <t xml:space="preserve"> m</t>
    </r>
    <r>
      <rPr>
        <vertAlign val="superscript"/>
        <sz val="10"/>
        <color theme="1"/>
        <rFont val="Times New Roman"/>
        <family val="1"/>
      </rPr>
      <t>3</t>
    </r>
    <r>
      <rPr>
        <sz val="10"/>
        <color theme="1"/>
        <rFont val="Times New Roman"/>
        <family val="1"/>
      </rPr>
      <t xml:space="preserve"> over 180 days (Pedersen et al. 2022) and assuming lava density of 2600 kg/m3 (Bali et al. 2018).</t>
    </r>
  </si>
  <si>
    <t>b.d. = below detection</t>
  </si>
  <si>
    <t>Halldórsson et al. (2022)</t>
  </si>
  <si>
    <r>
      <t>Fagradalsgjall 2021</t>
    </r>
    <r>
      <rPr>
        <vertAlign val="superscript"/>
        <sz val="10"/>
        <color rgb="FF000000"/>
        <rFont val="Times New Roman"/>
        <family val="1"/>
      </rPr>
      <t>c</t>
    </r>
  </si>
  <si>
    <r>
      <rPr>
        <vertAlign val="superscript"/>
        <sz val="10"/>
        <color theme="1"/>
        <rFont val="Times New Roman"/>
        <family val="1"/>
      </rPr>
      <t>d</t>
    </r>
    <r>
      <rPr>
        <sz val="10"/>
        <color theme="1"/>
        <rFont val="Times New Roman"/>
        <family val="1"/>
      </rPr>
      <t xml:space="preserve"> The CO</t>
    </r>
    <r>
      <rPr>
        <vertAlign val="subscript"/>
        <sz val="10"/>
        <color theme="1"/>
        <rFont val="Times New Roman"/>
        <family val="1"/>
      </rPr>
      <t>2</t>
    </r>
    <r>
      <rPr>
        <sz val="10"/>
        <color theme="1"/>
        <rFont val="Times New Roman"/>
        <family val="1"/>
      </rPr>
      <t xml:space="preserve"> and S fluxes are based on average fumarole concentrations in Byrne et al. (2021). Minimum Cl flux based on the average Cl concentrations in Krafla fumaroles (0.44±0.5 ppm, 1σ, n = 12) and represents atmospheric emissions of Cl. Maximum Cl emissions are based on Geysir, Flúðir, Hellisheiði, Krafla, Nesjavellir and Ölkelduháls reservoir liquids (86±59 ppm, 1σ, n = 35, Stefánsson and Barnes, 2016) and represent total Cl flux of meteoric-water dominated hydrothermal liquids. All values, and the H</t>
    </r>
    <r>
      <rPr>
        <vertAlign val="subscript"/>
        <sz val="10"/>
        <color theme="1"/>
        <rFont val="Times New Roman"/>
        <family val="1"/>
      </rPr>
      <t>2</t>
    </r>
    <r>
      <rPr>
        <sz val="10"/>
        <color theme="1"/>
        <rFont val="Times New Roman"/>
        <family val="1"/>
      </rPr>
      <t>O flux, are scaled total geothermal power of 4–8 GW (Björnsson, 2006; Bodvarsson, 1982) and assuming  1.9 kg H</t>
    </r>
    <r>
      <rPr>
        <vertAlign val="subscript"/>
        <sz val="10"/>
        <color theme="1"/>
        <rFont val="Times New Roman"/>
        <family val="1"/>
      </rPr>
      <t>2</t>
    </r>
    <r>
      <rPr>
        <sz val="10"/>
        <color theme="1"/>
        <rFont val="Times New Roman"/>
        <family val="1"/>
      </rPr>
      <t>O steam/s/MW (Stefánsson et al., 2011).</t>
    </r>
  </si>
  <si>
    <t>±0.064</t>
  </si>
  <si>
    <r>
      <t>Calculated from fumarole fluid isotope composition, taking into account adiabatic boiling from reservor liquid to 100°C, aqueous and gaseous speciation and assuming isotope equilibrium fractionation.  Fractionation factors taken from Stefánsson et al. (2016b). For Askja, the given δ</t>
    </r>
    <r>
      <rPr>
        <vertAlign val="superscript"/>
        <sz val="10"/>
        <color theme="1"/>
        <rFont val="Times New Roman"/>
        <family val="1"/>
      </rPr>
      <t>13</t>
    </r>
    <r>
      <rPr>
        <sz val="10"/>
        <color theme="1"/>
        <rFont val="Times New Roman"/>
        <family val="1"/>
      </rPr>
      <t>C is based on an average and 1σ of δ</t>
    </r>
    <r>
      <rPr>
        <vertAlign val="superscript"/>
        <sz val="10"/>
        <color theme="1"/>
        <rFont val="Times New Roman"/>
        <family val="1"/>
      </rPr>
      <t>13</t>
    </r>
    <r>
      <rPr>
        <sz val="10"/>
        <color theme="1"/>
        <rFont val="Times New Roman"/>
        <family val="1"/>
      </rPr>
      <t>C-CO</t>
    </r>
    <r>
      <rPr>
        <vertAlign val="subscript"/>
        <sz val="10"/>
        <color theme="1"/>
        <rFont val="Times New Roman"/>
        <family val="1"/>
      </rPr>
      <t>2</t>
    </r>
    <r>
      <rPr>
        <sz val="10"/>
        <color theme="1"/>
        <rFont val="Times New Roman"/>
        <family val="1"/>
      </rPr>
      <t xml:space="preserve"> values reported by Poreda et al. (1992) and Barry et al. (2014).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</si>
</sst>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
    <numFmt numFmtId="165" formatCode="0.0000"/>
    <numFmt numFmtId="166" formatCode="0.000"/>
    <numFmt numFmtId="167" formatCode="\±0.000"/>
    <numFmt numFmtId="168" formatCode="\±0.00"/>
  </numFmts>
  <fonts count="28">
    <font>
      <sz val="10"/>
      <color theme="1"/>
      <name val="TimesNewRomanPSMT"/>
      <family val="2"/>
    </font>
    <font>
      <vertAlign val="superscript"/>
      <sz val="10"/>
      <color theme="1"/>
      <name val="TimesNewRomanPSMT"/>
    </font>
    <font>
      <sz val="10"/>
      <name val="Times New Roman"/>
      <family val="1"/>
    </font>
    <font>
      <sz val="10"/>
      <color theme="1"/>
      <name val="Times New Roman"/>
      <family val="1"/>
    </font>
    <font>
      <sz val="10"/>
      <color indexed="8"/>
      <name val="Times New Roman"/>
      <family val="1"/>
    </font>
    <font>
      <vertAlign val="superscript"/>
      <sz val="10"/>
      <color theme="1"/>
      <name val="Times New Roman"/>
      <family val="1"/>
    </font>
    <font>
      <vertAlign val="subscript"/>
      <sz val="10"/>
      <color theme="1"/>
      <name val="Times New Roman"/>
      <family val="1"/>
    </font>
    <font>
      <sz val="10"/>
      <color rgb="FF000000"/>
      <name val="Times New Roman"/>
      <family val="1"/>
    </font>
    <font>
      <sz val="8"/>
      <name val="TimesNewRomanPSMT"/>
      <family val="2"/>
    </font>
    <font>
      <vertAlign val="superscript"/>
      <sz val="10"/>
      <name val="Times New Roman"/>
      <family val="1"/>
    </font>
    <font>
      <vertAlign val="subscript"/>
      <sz val="10"/>
      <name val="Times New Roman"/>
      <family val="1"/>
    </font>
    <font>
      <sz val="12"/>
      <color theme="1"/>
      <name val="TimesNewRomanPSMT"/>
      <family val="2"/>
    </font>
    <font>
      <sz val="12"/>
      <color theme="1"/>
      <name val="Times New Roman"/>
      <family val="1"/>
    </font>
    <font>
      <b/>
      <sz val="12"/>
      <color theme="1"/>
      <name val="Times New Roman"/>
      <family val="1"/>
    </font>
    <font>
      <i/>
      <sz val="10"/>
      <color theme="1"/>
      <name val="Times New Roman"/>
      <family val="1"/>
    </font>
    <font>
      <sz val="11"/>
      <color theme="1"/>
      <name val="Times New Roman"/>
      <family val="1"/>
    </font>
    <font>
      <b/>
      <sz val="12"/>
      <name val="Times New Roman"/>
      <family val="1"/>
    </font>
    <font>
      <b/>
      <sz val="12"/>
      <color theme="1"/>
      <name val="TimesNewRomanPSMT"/>
    </font>
    <font>
      <sz val="12"/>
      <color theme="1"/>
      <name val="TimesNewRomanPSMT"/>
    </font>
    <font>
      <sz val="8"/>
      <color theme="1"/>
      <name val="Times New Roman"/>
      <family val="1"/>
    </font>
    <font>
      <i/>
      <sz val="10"/>
      <name val="Times New Roman"/>
      <family val="1"/>
    </font>
    <font>
      <vertAlign val="subscript"/>
      <sz val="10"/>
      <color rgb="FF000000"/>
      <name val="Times New Roman"/>
      <family val="1"/>
    </font>
    <font>
      <i/>
      <sz val="10"/>
      <color indexed="8"/>
      <name val="Times New Roman"/>
      <family val="1"/>
    </font>
    <font>
      <b/>
      <sz val="10"/>
      <color theme="1"/>
      <name val="Times New Roman"/>
      <family val="1"/>
    </font>
    <font>
      <vertAlign val="subscript"/>
      <sz val="10"/>
      <color theme="1"/>
      <name val="TimesNewRomanPSMT"/>
    </font>
    <font>
      <sz val="10"/>
      <color theme="1"/>
      <name val="Calibri"/>
      <family val="2"/>
    </font>
    <font>
      <sz val="10"/>
      <color theme="1"/>
      <name val="Times New Roman"/>
      <family val="2"/>
    </font>
    <font>
      <vertAlign val="superscript"/>
      <sz val="10"/>
      <color rgb="FF000000"/>
      <name val="Times New Roman"/>
      <family val="1"/>
    </font>
  </fonts>
  <fills count="2">
    <fill>
      <patternFill patternType="none"/>
    </fill>
    <fill>
      <patternFill patternType="gray125"/>
    </fill>
  </fills>
  <borders count="4">
    <border>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s>
  <cellStyleXfs count="1">
    <xf numFmtId="0" fontId="0" fillId="0" borderId="0"/>
  </cellStyleXfs>
  <cellXfs count="119">
    <xf numFmtId="0" fontId="0" fillId="0" borderId="0" xfId="0"/>
    <xf numFmtId="2" fontId="0" fillId="0" borderId="0" xfId="0" applyNumberFormat="1"/>
    <xf numFmtId="0" fontId="0" fillId="0" borderId="0" xfId="0" applyAlignment="1">
      <alignment horizontal="center"/>
    </xf>
    <xf numFmtId="0" fontId="3" fillId="0" borderId="1" xfId="0" applyFont="1" applyBorder="1" applyAlignment="1">
      <alignment horizontal="center" vertical="center"/>
    </xf>
    <xf numFmtId="0" fontId="2" fillId="0" borderId="0" xfId="0" applyFont="1" applyAlignment="1">
      <alignment horizontal="center"/>
    </xf>
    <xf numFmtId="164" fontId="2" fillId="0" borderId="0" xfId="0" applyNumberFormat="1" applyFont="1" applyAlignment="1">
      <alignment horizontal="center"/>
    </xf>
    <xf numFmtId="166" fontId="2" fillId="0" borderId="0" xfId="0" applyNumberFormat="1" applyFont="1" applyAlignment="1">
      <alignment horizontal="center"/>
    </xf>
    <xf numFmtId="2" fontId="2" fillId="0" borderId="0" xfId="0" applyNumberFormat="1" applyFont="1" applyAlignment="1">
      <alignment horizontal="center"/>
    </xf>
    <xf numFmtId="1" fontId="2" fillId="0" borderId="0" xfId="0" applyNumberFormat="1" applyFont="1" applyAlignment="1">
      <alignment horizontal="center"/>
    </xf>
    <xf numFmtId="166" fontId="3" fillId="0" borderId="0" xfId="0" applyNumberFormat="1" applyFont="1" applyAlignment="1">
      <alignment horizontal="center"/>
    </xf>
    <xf numFmtId="0" fontId="3" fillId="0" borderId="0" xfId="0" applyFont="1" applyAlignment="1">
      <alignment horizontal="center"/>
    </xf>
    <xf numFmtId="2" fontId="3" fillId="0" borderId="0" xfId="0" applyNumberFormat="1" applyFont="1" applyAlignment="1">
      <alignment horizontal="center"/>
    </xf>
    <xf numFmtId="166" fontId="3" fillId="0" borderId="3" xfId="0" applyNumberFormat="1" applyFont="1" applyBorder="1" applyAlignment="1">
      <alignment horizontal="center"/>
    </xf>
    <xf numFmtId="2" fontId="2" fillId="0" borderId="3" xfId="0" applyNumberFormat="1" applyFont="1" applyBorder="1" applyAlignment="1">
      <alignment horizontal="center"/>
    </xf>
    <xf numFmtId="0" fontId="2" fillId="0" borderId="3" xfId="0" applyFont="1" applyBorder="1" applyAlignment="1">
      <alignment horizontal="center"/>
    </xf>
    <xf numFmtId="0" fontId="7" fillId="0" borderId="1" xfId="0" applyFont="1" applyBorder="1" applyAlignment="1">
      <alignment horizontal="center"/>
    </xf>
    <xf numFmtId="0" fontId="11" fillId="0" borderId="0" xfId="0" applyFont="1"/>
    <xf numFmtId="1" fontId="3" fillId="0" borderId="0" xfId="0" applyNumberFormat="1" applyFont="1" applyAlignment="1">
      <alignment horizontal="center"/>
    </xf>
    <xf numFmtId="164" fontId="3" fillId="0" borderId="0" xfId="0" applyNumberFormat="1" applyFont="1" applyAlignment="1">
      <alignment horizontal="center"/>
    </xf>
    <xf numFmtId="1" fontId="3" fillId="0" borderId="3" xfId="0" applyNumberFormat="1" applyFont="1" applyBorder="1" applyAlignment="1">
      <alignment horizontal="center"/>
    </xf>
    <xf numFmtId="0" fontId="12" fillId="0" borderId="0" xfId="0" applyFont="1"/>
    <xf numFmtId="0" fontId="3" fillId="0" borderId="0" xfId="0" applyFont="1" applyAlignment="1">
      <alignment horizontal="left"/>
    </xf>
    <xf numFmtId="165" fontId="3" fillId="0" borderId="0" xfId="0" applyNumberFormat="1" applyFont="1" applyAlignment="1">
      <alignment horizontal="center"/>
    </xf>
    <xf numFmtId="0" fontId="3" fillId="0" borderId="1" xfId="0" applyFont="1" applyBorder="1" applyAlignment="1">
      <alignment horizontal="center"/>
    </xf>
    <xf numFmtId="2" fontId="3" fillId="0" borderId="3" xfId="0" applyNumberFormat="1" applyFont="1" applyBorder="1" applyAlignment="1">
      <alignment horizontal="center"/>
    </xf>
    <xf numFmtId="0" fontId="4" fillId="0" borderId="0" xfId="0" applyFont="1" applyAlignment="1">
      <alignment horizontal="left"/>
    </xf>
    <xf numFmtId="1" fontId="15" fillId="0" borderId="0" xfId="0" applyNumberFormat="1" applyFont="1" applyAlignment="1">
      <alignment horizontal="center"/>
    </xf>
    <xf numFmtId="164" fontId="15" fillId="0" borderId="0" xfId="0" applyNumberFormat="1" applyFont="1" applyAlignment="1">
      <alignment horizontal="center"/>
    </xf>
    <xf numFmtId="9" fontId="3" fillId="0" borderId="0" xfId="0" applyNumberFormat="1" applyFont="1" applyAlignment="1">
      <alignment horizontal="center"/>
    </xf>
    <xf numFmtId="164" fontId="3" fillId="0" borderId="3" xfId="0" applyNumberFormat="1" applyFont="1" applyBorder="1" applyAlignment="1">
      <alignment horizontal="center"/>
    </xf>
    <xf numFmtId="165" fontId="3" fillId="0" borderId="3" xfId="0" applyNumberFormat="1" applyFont="1" applyBorder="1" applyAlignment="1">
      <alignment horizontal="center"/>
    </xf>
    <xf numFmtId="9" fontId="3" fillId="0" borderId="3" xfId="0" applyNumberFormat="1" applyFont="1" applyBorder="1" applyAlignment="1">
      <alignment horizontal="center"/>
    </xf>
    <xf numFmtId="0" fontId="3" fillId="0" borderId="1" xfId="0" applyFont="1" applyBorder="1"/>
    <xf numFmtId="0" fontId="0" fillId="0" borderId="1" xfId="0" applyBorder="1"/>
    <xf numFmtId="0" fontId="16" fillId="0" borderId="0" xfId="0" applyFont="1" applyAlignment="1">
      <alignment horizontal="left"/>
    </xf>
    <xf numFmtId="0" fontId="18" fillId="0" borderId="0" xfId="0" applyFont="1"/>
    <xf numFmtId="0" fontId="3" fillId="0" borderId="3" xfId="0" applyFont="1" applyBorder="1" applyAlignment="1">
      <alignment horizontal="center"/>
    </xf>
    <xf numFmtId="1" fontId="3" fillId="0" borderId="0" xfId="0" quotePrefix="1" applyNumberFormat="1" applyFont="1" applyAlignment="1">
      <alignment horizontal="center"/>
    </xf>
    <xf numFmtId="164" fontId="3" fillId="0" borderId="0" xfId="0" quotePrefix="1" applyNumberFormat="1" applyFont="1" applyAlignment="1">
      <alignment horizontal="center"/>
    </xf>
    <xf numFmtId="1" fontId="3" fillId="0" borderId="3" xfId="0" quotePrefix="1" applyNumberFormat="1" applyFont="1" applyBorder="1" applyAlignment="1">
      <alignment horizontal="center"/>
    </xf>
    <xf numFmtId="0" fontId="2" fillId="0" borderId="0" xfId="0" applyFont="1" applyAlignment="1">
      <alignment horizontal="left"/>
    </xf>
    <xf numFmtId="0" fontId="12" fillId="0" borderId="3" xfId="0" applyFont="1" applyBorder="1"/>
    <xf numFmtId="0" fontId="12" fillId="0" borderId="3" xfId="0" applyFont="1" applyBorder="1" applyAlignment="1">
      <alignment horizontal="left"/>
    </xf>
    <xf numFmtId="0" fontId="16" fillId="0" borderId="3" xfId="0" applyFont="1" applyBorder="1" applyAlignment="1">
      <alignment horizontal="left"/>
    </xf>
    <xf numFmtId="0" fontId="12" fillId="0" borderId="0" xfId="0" applyFont="1" applyAlignment="1">
      <alignment horizontal="left"/>
    </xf>
    <xf numFmtId="0" fontId="3" fillId="0" borderId="0" xfId="0" applyFont="1"/>
    <xf numFmtId="0" fontId="3" fillId="0" borderId="0" xfId="0" applyFont="1" applyAlignment="1">
      <alignment horizontal="right"/>
    </xf>
    <xf numFmtId="0" fontId="3" fillId="0" borderId="3" xfId="0" applyFont="1" applyBorder="1" applyAlignment="1">
      <alignment horizontal="left"/>
    </xf>
    <xf numFmtId="0" fontId="4" fillId="0" borderId="0" xfId="0" applyFont="1" applyAlignment="1">
      <alignment horizontal="center"/>
    </xf>
    <xf numFmtId="0" fontId="4" fillId="0" borderId="3" xfId="0" applyFont="1" applyBorder="1" applyAlignment="1">
      <alignment horizontal="left"/>
    </xf>
    <xf numFmtId="0" fontId="3" fillId="0" borderId="3" xfId="0" applyFont="1" applyBorder="1"/>
    <xf numFmtId="0" fontId="4" fillId="0" borderId="3" xfId="0" applyFont="1" applyBorder="1" applyAlignment="1">
      <alignment horizontal="center"/>
    </xf>
    <xf numFmtId="0" fontId="22" fillId="0" borderId="0" xfId="0" applyFont="1" applyAlignment="1">
      <alignment horizontal="left"/>
    </xf>
    <xf numFmtId="2" fontId="2" fillId="0" borderId="0" xfId="0" applyNumberFormat="1" applyFont="1" applyAlignment="1">
      <alignment horizontal="right"/>
    </xf>
    <xf numFmtId="168" fontId="2" fillId="0" borderId="0" xfId="0" applyNumberFormat="1" applyFont="1" applyAlignment="1">
      <alignment horizontal="left"/>
    </xf>
    <xf numFmtId="166" fontId="3" fillId="0" borderId="0" xfId="0" applyNumberFormat="1" applyFont="1" applyAlignment="1">
      <alignment horizontal="right"/>
    </xf>
    <xf numFmtId="167" fontId="3" fillId="0" borderId="0" xfId="0" applyNumberFormat="1" applyFont="1" applyAlignment="1">
      <alignment horizontal="left"/>
    </xf>
    <xf numFmtId="0" fontId="2" fillId="0" borderId="0" xfId="0" applyFont="1" applyAlignment="1">
      <alignment horizontal="right"/>
    </xf>
    <xf numFmtId="0" fontId="14" fillId="0" borderId="0" xfId="0" applyFont="1" applyAlignment="1">
      <alignment horizontal="left"/>
    </xf>
    <xf numFmtId="164" fontId="2" fillId="0" borderId="3" xfId="0" applyNumberFormat="1" applyFont="1" applyBorder="1" applyAlignment="1">
      <alignment horizontal="center"/>
    </xf>
    <xf numFmtId="0" fontId="3" fillId="0" borderId="3" xfId="0" applyFont="1" applyBorder="1" applyAlignment="1">
      <alignment horizontal="right"/>
    </xf>
    <xf numFmtId="0" fontId="5" fillId="0" borderId="0" xfId="0" applyFont="1" applyAlignment="1">
      <alignment vertical="center"/>
    </xf>
    <xf numFmtId="0" fontId="3" fillId="0" borderId="1" xfId="0" applyFont="1" applyBorder="1" applyAlignment="1">
      <alignment horizontal="left"/>
    </xf>
    <xf numFmtId="0" fontId="7" fillId="0" borderId="0" xfId="0" applyFont="1" applyAlignment="1">
      <alignment horizontal="center"/>
    </xf>
    <xf numFmtId="0" fontId="3" fillId="0" borderId="0" xfId="0" applyFont="1" applyAlignment="1">
      <alignment horizontal="center" vertical="center"/>
    </xf>
    <xf numFmtId="0" fontId="3" fillId="0" borderId="0" xfId="0" quotePrefix="1" applyFont="1" applyAlignment="1">
      <alignment horizontal="center" vertical="center"/>
    </xf>
    <xf numFmtId="164" fontId="3" fillId="0" borderId="0" xfId="0" applyNumberFormat="1" applyFont="1" applyAlignment="1">
      <alignment horizontal="center" vertical="center" readingOrder="1"/>
    </xf>
    <xf numFmtId="0" fontId="23" fillId="0" borderId="0" xfId="0" applyFont="1" applyAlignment="1">
      <alignment horizontal="left"/>
    </xf>
    <xf numFmtId="0" fontId="26" fillId="0" borderId="0" xfId="0" applyFont="1" applyAlignment="1">
      <alignment horizontal="center"/>
    </xf>
    <xf numFmtId="0" fontId="3" fillId="0" borderId="2" xfId="0" applyFont="1" applyBorder="1" applyAlignment="1">
      <alignment horizontal="center"/>
    </xf>
    <xf numFmtId="0" fontId="26" fillId="0" borderId="2" xfId="0" applyFont="1" applyBorder="1" applyAlignment="1">
      <alignment horizontal="center"/>
    </xf>
    <xf numFmtId="0" fontId="13" fillId="0" borderId="0" xfId="0" applyFont="1" applyAlignment="1">
      <alignment horizontal="left"/>
    </xf>
    <xf numFmtId="0" fontId="13" fillId="0" borderId="0" xfId="0" applyFont="1"/>
    <xf numFmtId="0" fontId="0" fillId="0" borderId="1" xfId="0" applyBorder="1" applyAlignment="1">
      <alignment wrapText="1"/>
    </xf>
    <xf numFmtId="2" fontId="0" fillId="0" borderId="3" xfId="0" applyNumberFormat="1" applyBorder="1"/>
    <xf numFmtId="49" fontId="3" fillId="0" borderId="0" xfId="0" applyNumberFormat="1" applyFont="1" applyAlignment="1">
      <alignment horizontal="center"/>
    </xf>
    <xf numFmtId="0" fontId="3" fillId="0" borderId="2" xfId="0" applyFont="1" applyBorder="1" applyAlignment="1">
      <alignment horizontal="left"/>
    </xf>
    <xf numFmtId="166" fontId="0" fillId="0" borderId="0" xfId="0" applyNumberFormat="1"/>
    <xf numFmtId="0" fontId="0" fillId="0" borderId="0" xfId="0" quotePrefix="1" applyAlignment="1">
      <alignment horizontal="center"/>
    </xf>
    <xf numFmtId="49" fontId="3" fillId="0" borderId="3" xfId="0" applyNumberFormat="1" applyFont="1" applyBorder="1" applyAlignment="1">
      <alignment horizontal="center"/>
    </xf>
    <xf numFmtId="0" fontId="0" fillId="0" borderId="3" xfId="0" quotePrefix="1" applyBorder="1" applyAlignment="1">
      <alignment horizontal="center"/>
    </xf>
    <xf numFmtId="166" fontId="0" fillId="0" borderId="0" xfId="0" applyNumberFormat="1" applyAlignment="1">
      <alignment horizontal="center"/>
    </xf>
    <xf numFmtId="2" fontId="3" fillId="0" borderId="0" xfId="0" applyNumberFormat="1" applyFont="1" applyAlignment="1">
      <alignment horizontal="center" vertical="center" readingOrder="1"/>
    </xf>
    <xf numFmtId="0" fontId="16" fillId="0" borderId="0" xfId="0" applyFont="1"/>
    <xf numFmtId="0" fontId="19" fillId="0" borderId="3" xfId="0" applyFont="1" applyBorder="1"/>
    <xf numFmtId="0" fontId="19" fillId="0" borderId="3" xfId="0" applyFont="1" applyBorder="1" applyAlignment="1">
      <alignment horizontal="center"/>
    </xf>
    <xf numFmtId="0" fontId="19" fillId="0" borderId="3" xfId="0" applyFont="1" applyBorder="1" applyAlignment="1">
      <alignment horizontal="right"/>
    </xf>
    <xf numFmtId="0" fontId="19" fillId="0" borderId="3" xfId="0" applyFont="1" applyBorder="1" applyAlignment="1">
      <alignment horizontal="left"/>
    </xf>
    <xf numFmtId="0" fontId="2" fillId="0" borderId="0" xfId="0" applyFont="1" applyAlignment="1">
      <alignment horizontal="center" vertical="center"/>
    </xf>
    <xf numFmtId="0" fontId="3" fillId="0" borderId="0" xfId="0" applyFont="1" applyAlignment="1">
      <alignment horizontal="center" wrapText="1"/>
    </xf>
    <xf numFmtId="0" fontId="5" fillId="0" borderId="0" xfId="0" applyFont="1" applyAlignment="1">
      <alignment horizontal="center" wrapText="1"/>
    </xf>
    <xf numFmtId="0" fontId="2" fillId="0" borderId="3" xfId="0" applyFont="1" applyBorder="1" applyAlignment="1">
      <alignment horizontal="center" vertical="center"/>
    </xf>
    <xf numFmtId="0" fontId="20" fillId="0" borderId="0" xfId="0" applyFont="1" applyAlignment="1">
      <alignment horizontal="center"/>
    </xf>
    <xf numFmtId="168" fontId="3" fillId="0" borderId="0" xfId="0" applyNumberFormat="1" applyFont="1" applyAlignment="1">
      <alignment horizontal="center"/>
    </xf>
    <xf numFmtId="2" fontId="7" fillId="0" borderId="0" xfId="0" applyNumberFormat="1" applyFont="1" applyAlignment="1">
      <alignment horizontal="center"/>
    </xf>
    <xf numFmtId="167" fontId="3" fillId="0" borderId="0" xfId="0" applyNumberFormat="1" applyFont="1" applyAlignment="1">
      <alignment horizontal="center"/>
    </xf>
    <xf numFmtId="164" fontId="7" fillId="0" borderId="0" xfId="0" applyNumberFormat="1" applyFont="1" applyAlignment="1">
      <alignment horizontal="center" vertical="center" wrapText="1"/>
    </xf>
    <xf numFmtId="0" fontId="7" fillId="0" borderId="0" xfId="0" applyFont="1" applyAlignment="1">
      <alignment horizontal="center" vertical="center" wrapText="1"/>
    </xf>
    <xf numFmtId="0" fontId="20" fillId="0" borderId="0" xfId="0" applyFont="1" applyAlignment="1">
      <alignment horizontal="left"/>
    </xf>
    <xf numFmtId="0" fontId="3" fillId="0" borderId="3" xfId="0" applyFont="1" applyBorder="1" applyAlignment="1">
      <alignment horizontal="center" wrapText="1"/>
    </xf>
    <xf numFmtId="0" fontId="5" fillId="0" borderId="0" xfId="0" applyFont="1" applyAlignment="1">
      <alignment horizontal="left"/>
    </xf>
    <xf numFmtId="164" fontId="0" fillId="0" borderId="0" xfId="0" applyNumberFormat="1"/>
    <xf numFmtId="0" fontId="2" fillId="0" borderId="0" xfId="0" applyFont="1" applyAlignment="1">
      <alignment horizontal="left" wrapText="1"/>
    </xf>
    <xf numFmtId="0" fontId="0" fillId="0" borderId="0" xfId="0" applyAlignment="1">
      <alignment wrapText="1"/>
    </xf>
    <xf numFmtId="0" fontId="3" fillId="0" borderId="0" xfId="0" applyFont="1" applyAlignment="1">
      <alignment horizontal="left" wrapText="1"/>
    </xf>
    <xf numFmtId="0" fontId="0" fillId="0" borderId="3" xfId="0" applyBorder="1" applyAlignment="1">
      <alignment wrapText="1"/>
    </xf>
    <xf numFmtId="0" fontId="4" fillId="0" borderId="1" xfId="0" applyFont="1" applyBorder="1" applyAlignment="1">
      <alignment horizontal="left"/>
    </xf>
    <xf numFmtId="0" fontId="7" fillId="0" borderId="0" xfId="0" applyFont="1" applyAlignment="1">
      <alignment vertical="center"/>
    </xf>
    <xf numFmtId="0" fontId="3" fillId="0" borderId="0" xfId="0" applyFont="1" applyAlignment="1">
      <alignment vertical="center"/>
    </xf>
    <xf numFmtId="0" fontId="7" fillId="0" borderId="0" xfId="0" applyFont="1" applyAlignment="1">
      <alignment horizontal="center" vertical="center"/>
    </xf>
    <xf numFmtId="0" fontId="25" fillId="0" borderId="0" xfId="0" applyFont="1"/>
    <xf numFmtId="0" fontId="3" fillId="0" borderId="0" xfId="0" applyFont="1" applyAlignment="1">
      <alignment horizontal="center"/>
    </xf>
    <xf numFmtId="166" fontId="3" fillId="0" borderId="2" xfId="0" applyNumberFormat="1" applyFont="1" applyBorder="1" applyAlignment="1">
      <alignment horizontal="center"/>
    </xf>
    <xf numFmtId="0" fontId="2" fillId="0" borderId="3" xfId="0" applyFont="1" applyBorder="1" applyAlignment="1">
      <alignment horizontal="center"/>
    </xf>
    <xf numFmtId="0" fontId="3" fillId="0" borderId="3" xfId="0" applyFont="1" applyBorder="1" applyAlignment="1">
      <alignment horizontal="center"/>
    </xf>
    <xf numFmtId="0" fontId="19" fillId="0" borderId="3" xfId="0" applyFont="1" applyBorder="1" applyAlignment="1">
      <alignment horizontal="center"/>
    </xf>
    <xf numFmtId="0" fontId="5" fillId="0" borderId="0" xfId="0" applyFont="1" applyAlignment="1">
      <alignment horizontal="center" wrapText="1"/>
    </xf>
    <xf numFmtId="166" fontId="3" fillId="0" borderId="0" xfId="0" applyNumberFormat="1" applyFont="1" applyAlignment="1">
      <alignment horizontal="center"/>
    </xf>
    <xf numFmtId="0" fontId="3" fillId="0" borderId="2"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90E44E-634C-0B47-9C1D-934ABFC1FF34}">
  <dimension ref="A1:AA34"/>
  <sheetViews>
    <sheetView tabSelected="1" zoomScale="150" zoomScaleNormal="100" workbookViewId="0"/>
  </sheetViews>
  <sheetFormatPr baseColWidth="10" defaultColWidth="11" defaultRowHeight="13"/>
  <cols>
    <col min="1" max="1" width="17.59765625" customWidth="1"/>
    <col min="2" max="2" width="17" customWidth="1"/>
    <col min="3" max="3" width="10" customWidth="1"/>
    <col min="4" max="4" width="13.19921875" customWidth="1"/>
    <col min="5" max="5" width="13.3984375" customWidth="1"/>
    <col min="6" max="6" width="14.19921875" customWidth="1"/>
    <col min="7" max="8" width="6.796875" customWidth="1"/>
    <col min="9" max="9" width="10.59765625" customWidth="1"/>
    <col min="10" max="13" width="6.796875" customWidth="1"/>
    <col min="14" max="14" width="10" customWidth="1"/>
    <col min="15" max="15" width="8.796875" customWidth="1"/>
    <col min="16" max="16" width="9.19921875" customWidth="1"/>
    <col min="17" max="17" width="10" customWidth="1"/>
    <col min="18" max="18" width="9" customWidth="1"/>
    <col min="19" max="19" width="7.796875" customWidth="1"/>
    <col min="20" max="22" width="8" customWidth="1"/>
    <col min="23" max="23" width="8.19921875" customWidth="1"/>
    <col min="24" max="27" width="8" customWidth="1"/>
  </cols>
  <sheetData>
    <row r="1" spans="1:27" s="16" customFormat="1" ht="16" customHeight="1">
      <c r="A1" s="34" t="s">
        <v>189</v>
      </c>
      <c r="B1" s="44"/>
      <c r="C1" s="20"/>
      <c r="D1" s="44"/>
      <c r="E1" s="44"/>
      <c r="F1" s="20"/>
      <c r="G1" s="20"/>
      <c r="H1" s="20"/>
      <c r="I1" s="20"/>
      <c r="J1" s="20"/>
      <c r="K1" s="20"/>
      <c r="L1" s="20"/>
      <c r="M1" s="20"/>
      <c r="N1" s="20"/>
      <c r="O1" s="44"/>
      <c r="P1" s="44"/>
      <c r="Q1" s="20"/>
      <c r="R1" s="20"/>
      <c r="S1" s="20"/>
      <c r="T1" s="20"/>
      <c r="U1" s="20"/>
      <c r="V1" s="20"/>
      <c r="W1" s="20"/>
      <c r="X1"/>
      <c r="Y1"/>
      <c r="Z1"/>
      <c r="AA1"/>
    </row>
    <row r="2" spans="1:27" ht="5" customHeight="1">
      <c r="A2" s="43"/>
      <c r="B2" s="42"/>
      <c r="C2" s="41"/>
      <c r="D2" s="42"/>
      <c r="E2" s="42"/>
      <c r="F2" s="41"/>
      <c r="G2" s="41"/>
      <c r="H2" s="41"/>
      <c r="I2" s="41"/>
      <c r="J2" s="41"/>
      <c r="K2" s="41"/>
      <c r="L2" s="41"/>
      <c r="M2" s="41"/>
      <c r="N2" s="41"/>
      <c r="O2" s="42"/>
      <c r="P2" s="42"/>
      <c r="Q2" s="41"/>
      <c r="R2" s="41"/>
      <c r="S2" s="41"/>
      <c r="T2" s="41"/>
      <c r="U2" s="41"/>
      <c r="V2" s="41"/>
      <c r="W2" s="41"/>
    </row>
    <row r="3" spans="1:27" ht="16" customHeight="1">
      <c r="A3" s="25" t="s">
        <v>37</v>
      </c>
      <c r="B3" s="25" t="s">
        <v>39</v>
      </c>
      <c r="C3" s="45" t="s">
        <v>199</v>
      </c>
      <c r="D3" s="25" t="s">
        <v>40</v>
      </c>
      <c r="E3" s="25" t="s">
        <v>41</v>
      </c>
      <c r="F3" s="48" t="s">
        <v>188</v>
      </c>
      <c r="G3" s="48" t="s">
        <v>42</v>
      </c>
      <c r="H3" s="48" t="s">
        <v>200</v>
      </c>
      <c r="I3" s="48" t="s">
        <v>50</v>
      </c>
      <c r="J3" s="48" t="s">
        <v>44</v>
      </c>
      <c r="K3" s="48" t="s">
        <v>45</v>
      </c>
      <c r="L3" s="48" t="s">
        <v>46</v>
      </c>
      <c r="M3" s="48" t="s">
        <v>47</v>
      </c>
      <c r="N3" s="48" t="s">
        <v>48</v>
      </c>
      <c r="O3" s="48" t="s">
        <v>49</v>
      </c>
      <c r="P3" s="48" t="s">
        <v>43</v>
      </c>
      <c r="Q3" s="48" t="s">
        <v>51</v>
      </c>
      <c r="R3" s="48" t="s">
        <v>201</v>
      </c>
      <c r="S3" s="48" t="s">
        <v>202</v>
      </c>
      <c r="T3" s="4" t="s">
        <v>191</v>
      </c>
      <c r="U3" s="4" t="s">
        <v>192</v>
      </c>
      <c r="V3" s="111" t="s">
        <v>203</v>
      </c>
      <c r="W3" s="111"/>
      <c r="X3" s="112" t="s">
        <v>204</v>
      </c>
      <c r="Y3" s="112"/>
      <c r="Z3" s="112" t="s">
        <v>205</v>
      </c>
      <c r="AA3" s="112"/>
    </row>
    <row r="4" spans="1:27" ht="16" customHeight="1">
      <c r="A4" s="49"/>
      <c r="B4" s="49"/>
      <c r="C4" s="50"/>
      <c r="D4" s="49"/>
      <c r="E4" s="49"/>
      <c r="F4" s="51" t="s">
        <v>187</v>
      </c>
      <c r="G4" s="51"/>
      <c r="H4" s="51" t="s">
        <v>186</v>
      </c>
      <c r="I4" s="51" t="s">
        <v>186</v>
      </c>
      <c r="J4" s="51" t="s">
        <v>186</v>
      </c>
      <c r="K4" s="51" t="s">
        <v>186</v>
      </c>
      <c r="L4" s="51" t="s">
        <v>186</v>
      </c>
      <c r="M4" s="51" t="s">
        <v>186</v>
      </c>
      <c r="N4" s="51" t="s">
        <v>186</v>
      </c>
      <c r="O4" s="51" t="s">
        <v>186</v>
      </c>
      <c r="P4" s="51" t="s">
        <v>186</v>
      </c>
      <c r="Q4" s="51" t="s">
        <v>186</v>
      </c>
      <c r="R4" s="51" t="s">
        <v>186</v>
      </c>
      <c r="S4" s="51" t="s">
        <v>186</v>
      </c>
      <c r="T4" s="14" t="s">
        <v>185</v>
      </c>
      <c r="U4" s="14" t="s">
        <v>185</v>
      </c>
      <c r="V4" s="113" t="s">
        <v>185</v>
      </c>
      <c r="W4" s="113"/>
      <c r="X4" s="113" t="s">
        <v>185</v>
      </c>
      <c r="Y4" s="113"/>
      <c r="Z4" s="113" t="s">
        <v>185</v>
      </c>
      <c r="AA4" s="113"/>
    </row>
    <row r="5" spans="1:27" ht="16" customHeight="1">
      <c r="A5" s="52" t="s">
        <v>16</v>
      </c>
      <c r="B5" s="25"/>
      <c r="C5" s="45"/>
      <c r="D5" s="25"/>
      <c r="E5" s="25"/>
      <c r="F5" s="48"/>
      <c r="G5" s="48"/>
      <c r="H5" s="48"/>
      <c r="I5" s="48"/>
      <c r="J5" s="48"/>
      <c r="K5" s="48"/>
      <c r="L5" s="48"/>
      <c r="M5" s="48"/>
      <c r="N5" s="48"/>
      <c r="O5" s="48"/>
      <c r="P5" s="48"/>
      <c r="Q5" s="48"/>
      <c r="R5" s="48"/>
      <c r="S5" s="48"/>
      <c r="T5" s="4"/>
      <c r="U5" s="4"/>
      <c r="V5" s="46"/>
      <c r="W5" s="21"/>
      <c r="X5" s="46"/>
      <c r="Y5" s="21"/>
      <c r="Z5" s="46"/>
      <c r="AA5" s="21"/>
    </row>
    <row r="6" spans="1:27" ht="16" customHeight="1">
      <c r="A6" s="40" t="s">
        <v>52</v>
      </c>
      <c r="B6" s="40" t="s">
        <v>53</v>
      </c>
      <c r="C6" s="45" t="s">
        <v>180</v>
      </c>
      <c r="D6" s="40" t="s">
        <v>54</v>
      </c>
      <c r="E6" s="40" t="s">
        <v>55</v>
      </c>
      <c r="F6" s="8">
        <v>5.4</v>
      </c>
      <c r="G6" s="7">
        <v>7.5350000000000001</v>
      </c>
      <c r="H6" s="7">
        <v>8.1496049999999993</v>
      </c>
      <c r="I6" s="6" t="s">
        <v>151</v>
      </c>
      <c r="J6" s="7">
        <v>1.8224100000000001</v>
      </c>
      <c r="K6" s="7">
        <v>0.24588499999999999</v>
      </c>
      <c r="L6" s="7">
        <v>2.5472450000000002</v>
      </c>
      <c r="M6" s="7">
        <v>1.1453249999999999</v>
      </c>
      <c r="N6" s="6">
        <v>7.5849999999999997E-3</v>
      </c>
      <c r="O6" s="6">
        <v>2.7720000000000002E-2</v>
      </c>
      <c r="P6" s="4">
        <v>0.04</v>
      </c>
      <c r="Q6" s="7">
        <v>0.778505</v>
      </c>
      <c r="R6" s="5">
        <v>37</v>
      </c>
      <c r="S6" s="7">
        <v>0.86960000000000004</v>
      </c>
      <c r="T6" s="5">
        <v>-99.302027180911068</v>
      </c>
      <c r="U6" s="7">
        <v>-13.628330710930088</v>
      </c>
      <c r="V6" s="46"/>
      <c r="W6" s="21"/>
      <c r="X6" s="46"/>
      <c r="Y6" s="21"/>
      <c r="Z6" s="46"/>
      <c r="AA6" s="21"/>
    </row>
    <row r="7" spans="1:27" ht="16" customHeight="1">
      <c r="A7" s="40" t="s">
        <v>56</v>
      </c>
      <c r="B7" s="40" t="s">
        <v>57</v>
      </c>
      <c r="C7" s="45" t="s">
        <v>183</v>
      </c>
      <c r="D7" s="40" t="s">
        <v>58</v>
      </c>
      <c r="E7" s="40" t="s">
        <v>59</v>
      </c>
      <c r="F7" s="8">
        <v>35.4</v>
      </c>
      <c r="G7" s="7">
        <v>8.8949999999999996</v>
      </c>
      <c r="H7" s="8">
        <v>113.1194438</v>
      </c>
      <c r="I7" s="6">
        <v>0.17585999999999999</v>
      </c>
      <c r="J7" s="8">
        <v>181.55099920000001</v>
      </c>
      <c r="K7" s="5">
        <v>15.912286119999999</v>
      </c>
      <c r="L7" s="5">
        <v>15.154199999999999</v>
      </c>
      <c r="M7" s="5">
        <v>26.53845158</v>
      </c>
      <c r="N7" s="6" t="s">
        <v>151</v>
      </c>
      <c r="O7" s="6">
        <v>2.3185000000000001E-2</v>
      </c>
      <c r="P7" s="4">
        <v>0.77</v>
      </c>
      <c r="Q7" s="5">
        <v>35.33826208</v>
      </c>
      <c r="R7" s="4">
        <v>570</v>
      </c>
      <c r="S7" s="5">
        <v>32.909500000000001</v>
      </c>
      <c r="T7" s="5">
        <v>-104.13962144379052</v>
      </c>
      <c r="U7" s="7">
        <v>-14.189794360611257</v>
      </c>
      <c r="V7" s="46"/>
      <c r="W7" s="21"/>
      <c r="X7" s="46"/>
      <c r="Y7" s="21"/>
      <c r="Z7" s="46"/>
      <c r="AA7" s="21"/>
    </row>
    <row r="8" spans="1:27" ht="16" customHeight="1">
      <c r="A8" s="40" t="s">
        <v>60</v>
      </c>
      <c r="B8" s="40" t="s">
        <v>57</v>
      </c>
      <c r="C8" s="45" t="s">
        <v>183</v>
      </c>
      <c r="D8" s="40" t="s">
        <v>61</v>
      </c>
      <c r="E8" s="40" t="s">
        <v>62</v>
      </c>
      <c r="F8" s="8">
        <v>21.7</v>
      </c>
      <c r="G8" s="7">
        <v>8.1</v>
      </c>
      <c r="H8" s="5">
        <v>50.291552770000003</v>
      </c>
      <c r="I8" s="6">
        <v>8.0180000000000001E-2</v>
      </c>
      <c r="J8" s="5">
        <v>97.609337539999999</v>
      </c>
      <c r="K8" s="7">
        <v>6.569441308</v>
      </c>
      <c r="L8" s="5">
        <v>12.9299</v>
      </c>
      <c r="M8" s="5">
        <v>22.620747690000002</v>
      </c>
      <c r="N8" s="6" t="s">
        <v>151</v>
      </c>
      <c r="O8" s="6">
        <v>1.7479999999999999E-2</v>
      </c>
      <c r="P8" s="4">
        <v>0.48</v>
      </c>
      <c r="Q8" s="5">
        <v>13.67385</v>
      </c>
      <c r="R8" s="4">
        <v>253</v>
      </c>
      <c r="S8" s="5">
        <v>19.791</v>
      </c>
      <c r="T8" s="5">
        <v>-102.15713310120903</v>
      </c>
      <c r="U8" s="7">
        <v>-14.103631040024545</v>
      </c>
      <c r="V8" s="46"/>
      <c r="W8" s="21"/>
      <c r="X8" s="46"/>
      <c r="Y8" s="21"/>
      <c r="Z8" s="46"/>
      <c r="AA8" s="21"/>
    </row>
    <row r="9" spans="1:27" ht="16" customHeight="1">
      <c r="A9" s="40" t="s">
        <v>63</v>
      </c>
      <c r="B9" s="40" t="s">
        <v>57</v>
      </c>
      <c r="C9" s="45" t="s">
        <v>183</v>
      </c>
      <c r="D9" s="40" t="s">
        <v>64</v>
      </c>
      <c r="E9" s="40" t="s">
        <v>65</v>
      </c>
      <c r="F9" s="8">
        <v>18.7</v>
      </c>
      <c r="G9" s="7">
        <v>8.0050000000000008</v>
      </c>
      <c r="H9" s="5">
        <v>43.864381680000001</v>
      </c>
      <c r="I9" s="6">
        <v>6.6979999999999998E-2</v>
      </c>
      <c r="J9" s="5">
        <v>84.74441985</v>
      </c>
      <c r="K9" s="7">
        <v>5.7079427479999998</v>
      </c>
      <c r="L9" s="5">
        <v>12.72275</v>
      </c>
      <c r="M9" s="5">
        <v>20.49583969</v>
      </c>
      <c r="N9" s="6" t="s">
        <v>151</v>
      </c>
      <c r="O9" s="6">
        <v>1.7809999999999999E-2</v>
      </c>
      <c r="P9" s="4">
        <v>0.42</v>
      </c>
      <c r="Q9" s="5">
        <v>11.454650000000001</v>
      </c>
      <c r="R9" s="4">
        <v>229</v>
      </c>
      <c r="S9" s="5">
        <v>17.385850000000001</v>
      </c>
      <c r="T9" s="5">
        <v>-100.42235102904539</v>
      </c>
      <c r="U9" s="7">
        <v>-14.014281206102524</v>
      </c>
      <c r="V9" s="46"/>
      <c r="W9" s="21"/>
      <c r="X9" s="46"/>
      <c r="Y9" s="21"/>
      <c r="Z9" s="46"/>
      <c r="AA9" s="21"/>
    </row>
    <row r="10" spans="1:27" ht="16" customHeight="1">
      <c r="A10" s="40" t="s">
        <v>66</v>
      </c>
      <c r="B10" s="40" t="s">
        <v>67</v>
      </c>
      <c r="C10" s="45" t="s">
        <v>180</v>
      </c>
      <c r="D10" s="40" t="s">
        <v>68</v>
      </c>
      <c r="E10" s="40" t="s">
        <v>69</v>
      </c>
      <c r="F10" s="8">
        <v>3.2</v>
      </c>
      <c r="G10" s="7">
        <v>8.4849999999999994</v>
      </c>
      <c r="H10" s="5">
        <v>16.17435</v>
      </c>
      <c r="I10" s="6">
        <v>2.181E-2</v>
      </c>
      <c r="J10" s="5">
        <v>19.762499999999999</v>
      </c>
      <c r="K10" s="7">
        <v>0.96763999999999994</v>
      </c>
      <c r="L10" s="7">
        <v>5.0962100000000001</v>
      </c>
      <c r="M10" s="7">
        <v>5.0389999999999997</v>
      </c>
      <c r="N10" s="6" t="s">
        <v>151</v>
      </c>
      <c r="O10" s="6">
        <v>2.3805E-2</v>
      </c>
      <c r="P10" s="4">
        <v>0.15</v>
      </c>
      <c r="Q10" s="7">
        <v>3.7425250000000001</v>
      </c>
      <c r="R10" s="5">
        <v>53</v>
      </c>
      <c r="S10" s="7">
        <v>6.2431850000000004</v>
      </c>
      <c r="T10" s="5">
        <v>-100.09878970558267</v>
      </c>
      <c r="U10" s="7">
        <v>-13.910082220037971</v>
      </c>
      <c r="V10" s="46"/>
      <c r="W10" s="21"/>
      <c r="X10" s="46"/>
      <c r="Y10" s="21"/>
      <c r="Z10" s="46"/>
      <c r="AA10" s="21"/>
    </row>
    <row r="11" spans="1:27" ht="16" customHeight="1">
      <c r="A11" s="40" t="s">
        <v>70</v>
      </c>
      <c r="B11" s="40" t="s">
        <v>71</v>
      </c>
      <c r="C11" s="45" t="s">
        <v>180</v>
      </c>
      <c r="D11" s="40" t="s">
        <v>329</v>
      </c>
      <c r="E11" s="40" t="s">
        <v>330</v>
      </c>
      <c r="F11" s="8">
        <v>5.5</v>
      </c>
      <c r="G11" s="7">
        <v>7.18</v>
      </c>
      <c r="H11" s="7">
        <v>9.4605449999999998</v>
      </c>
      <c r="I11" s="6" t="s">
        <v>151</v>
      </c>
      <c r="J11" s="7">
        <v>4.1242599999999996</v>
      </c>
      <c r="K11" s="7">
        <v>0.38114500000000001</v>
      </c>
      <c r="L11" s="7">
        <v>8.1080249999999996</v>
      </c>
      <c r="M11" s="7">
        <v>2.2270949999999998</v>
      </c>
      <c r="N11" s="6">
        <v>6.3400000000000001E-3</v>
      </c>
      <c r="O11" s="6">
        <v>2.5239999999999999E-2</v>
      </c>
      <c r="P11" s="4">
        <v>0.08</v>
      </c>
      <c r="Q11" s="7">
        <v>0.554535</v>
      </c>
      <c r="R11" s="5">
        <v>23</v>
      </c>
      <c r="S11" s="5">
        <v>10.0984</v>
      </c>
      <c r="T11" s="5">
        <v>-99.476402880306978</v>
      </c>
      <c r="U11" s="7">
        <v>-13.62253125665983</v>
      </c>
      <c r="V11" s="46"/>
      <c r="W11" s="21"/>
      <c r="X11" s="46"/>
      <c r="Y11" s="21"/>
      <c r="Z11" s="46"/>
      <c r="AA11" s="21"/>
    </row>
    <row r="12" spans="1:27" ht="16" customHeight="1">
      <c r="A12" s="40" t="s">
        <v>72</v>
      </c>
      <c r="B12" s="40" t="s">
        <v>73</v>
      </c>
      <c r="C12" s="45" t="s">
        <v>183</v>
      </c>
      <c r="D12" s="40" t="s">
        <v>332</v>
      </c>
      <c r="E12" s="40" t="s">
        <v>331</v>
      </c>
      <c r="F12" s="8">
        <v>20</v>
      </c>
      <c r="G12" s="7">
        <v>7.7549999999999999</v>
      </c>
      <c r="H12" s="5">
        <v>96.146114499999996</v>
      </c>
      <c r="I12" s="6">
        <v>0.66059500000000004</v>
      </c>
      <c r="J12" s="5">
        <v>93.59464122</v>
      </c>
      <c r="K12" s="7">
        <v>9.4593854959999994</v>
      </c>
      <c r="L12" s="5">
        <v>22.767199999999999</v>
      </c>
      <c r="M12" s="5">
        <v>11.183324430000001</v>
      </c>
      <c r="N12" s="6">
        <v>1.1050000000000001E-2</v>
      </c>
      <c r="O12" s="6">
        <v>4.8980000000000003E-2</v>
      </c>
      <c r="P12" s="4">
        <v>0.51</v>
      </c>
      <c r="Q12" s="5">
        <v>52.679770990000002</v>
      </c>
      <c r="R12" s="4">
        <v>165</v>
      </c>
      <c r="S12" s="5">
        <v>50.418700000000001</v>
      </c>
      <c r="T12" s="5">
        <v>-103.82226084316292</v>
      </c>
      <c r="U12" s="7">
        <v>-13.955458169932751</v>
      </c>
      <c r="V12" s="53">
        <v>2.4632397842985001</v>
      </c>
      <c r="W12" s="54">
        <v>0.12</v>
      </c>
      <c r="X12" s="55">
        <v>-2.760656552266854E-3</v>
      </c>
      <c r="Y12" s="56">
        <v>1.378094278726243E-2</v>
      </c>
      <c r="Z12" s="55">
        <v>4.9269299449662921E-2</v>
      </c>
      <c r="AA12" s="56">
        <v>4.1441654760084712E-2</v>
      </c>
    </row>
    <row r="13" spans="1:27" ht="16" customHeight="1">
      <c r="A13" s="40" t="s">
        <v>74</v>
      </c>
      <c r="B13" s="40" t="s">
        <v>57</v>
      </c>
      <c r="C13" s="45" t="s">
        <v>183</v>
      </c>
      <c r="D13" s="40" t="s">
        <v>75</v>
      </c>
      <c r="E13" s="40" t="s">
        <v>76</v>
      </c>
      <c r="F13" s="8">
        <v>35</v>
      </c>
      <c r="G13" s="7">
        <v>8.5399999999999991</v>
      </c>
      <c r="H13" s="5">
        <v>96.40221305</v>
      </c>
      <c r="I13" s="6">
        <v>0.18362500000000001</v>
      </c>
      <c r="J13" s="8">
        <v>198.56487670000001</v>
      </c>
      <c r="K13" s="5">
        <v>15.24826622</v>
      </c>
      <c r="L13" s="5">
        <v>10.8749</v>
      </c>
      <c r="M13" s="5">
        <v>27.604488889999999</v>
      </c>
      <c r="N13" s="6">
        <v>2.9585E-2</v>
      </c>
      <c r="O13" s="6">
        <v>6.8085000000000007E-2</v>
      </c>
      <c r="P13" s="4">
        <v>0.76</v>
      </c>
      <c r="Q13" s="5">
        <v>33.814231409999998</v>
      </c>
      <c r="R13" s="4">
        <v>399</v>
      </c>
      <c r="S13" s="5">
        <v>43.666049999999998</v>
      </c>
      <c r="T13" s="5">
        <v>-102.83429526137263</v>
      </c>
      <c r="U13" s="7">
        <v>-14.032444332113776</v>
      </c>
      <c r="V13" s="46"/>
      <c r="W13" s="21"/>
      <c r="X13" s="46"/>
      <c r="Y13" s="21"/>
      <c r="Z13" s="46"/>
      <c r="AA13" s="56"/>
    </row>
    <row r="14" spans="1:27" ht="16" customHeight="1">
      <c r="A14" s="40" t="s">
        <v>77</v>
      </c>
      <c r="B14" s="40" t="s">
        <v>57</v>
      </c>
      <c r="C14" s="45" t="s">
        <v>183</v>
      </c>
      <c r="D14" s="40" t="s">
        <v>78</v>
      </c>
      <c r="E14" s="40" t="s">
        <v>79</v>
      </c>
      <c r="F14" s="8">
        <v>44</v>
      </c>
      <c r="G14" s="7">
        <v>8.5649999999999995</v>
      </c>
      <c r="H14" s="8">
        <v>129.76833690000001</v>
      </c>
      <c r="I14" s="6">
        <v>0.201375</v>
      </c>
      <c r="J14" s="8">
        <v>204.1801408</v>
      </c>
      <c r="K14" s="5">
        <v>18.384740770000001</v>
      </c>
      <c r="L14" s="5">
        <v>17.8752</v>
      </c>
      <c r="M14" s="5">
        <v>28.241481690000001</v>
      </c>
      <c r="N14" s="6" t="s">
        <v>151</v>
      </c>
      <c r="O14" s="6">
        <v>4.5734999999999998E-2</v>
      </c>
      <c r="P14" s="4">
        <v>0.85</v>
      </c>
      <c r="Q14" s="5">
        <v>40.722854310000002</v>
      </c>
      <c r="R14" s="4">
        <v>431</v>
      </c>
      <c r="S14" s="5">
        <v>35.799349999999997</v>
      </c>
      <c r="T14" s="5">
        <v>-105.40494772111691</v>
      </c>
      <c r="U14" s="7">
        <v>-14.324010302294408</v>
      </c>
      <c r="V14" s="57">
        <v>4.8899999999999997</v>
      </c>
      <c r="W14" s="54">
        <v>0.12</v>
      </c>
      <c r="X14" s="46">
        <v>-7.000000000000001E-3</v>
      </c>
      <c r="Y14" s="56">
        <v>7.258597375155512E-3</v>
      </c>
      <c r="Z14" s="55">
        <v>6.2E-2</v>
      </c>
      <c r="AA14" s="56">
        <v>5.4449592505965198E-2</v>
      </c>
    </row>
    <row r="15" spans="1:27" ht="16" customHeight="1">
      <c r="A15" s="40" t="s">
        <v>80</v>
      </c>
      <c r="B15" s="40" t="s">
        <v>81</v>
      </c>
      <c r="C15" s="45" t="s">
        <v>180</v>
      </c>
      <c r="D15" s="40" t="s">
        <v>82</v>
      </c>
      <c r="E15" s="40" t="s">
        <v>83</v>
      </c>
      <c r="F15" s="8">
        <v>3</v>
      </c>
      <c r="G15" s="7">
        <v>8.94</v>
      </c>
      <c r="H15" s="5">
        <v>16.942799999999998</v>
      </c>
      <c r="I15" s="6">
        <v>1.5445E-2</v>
      </c>
      <c r="J15" s="5">
        <v>12.17435</v>
      </c>
      <c r="K15" s="7">
        <v>0.40741500000000003</v>
      </c>
      <c r="L15" s="7">
        <v>4.8087600000000004</v>
      </c>
      <c r="M15" s="7">
        <v>1.49166</v>
      </c>
      <c r="N15" s="6">
        <v>2.4309999999999998E-2</v>
      </c>
      <c r="O15" s="6">
        <v>8.3784999999999998E-2</v>
      </c>
      <c r="P15" s="4">
        <v>0.13</v>
      </c>
      <c r="Q15" s="7">
        <v>1.77894</v>
      </c>
      <c r="R15" s="5">
        <v>34</v>
      </c>
      <c r="S15" s="5">
        <v>2.0272399999999999</v>
      </c>
      <c r="T15" s="5">
        <v>-89.863059676962209</v>
      </c>
      <c r="U15" s="7">
        <v>-12.341234244532707</v>
      </c>
      <c r="V15" s="46"/>
      <c r="W15" s="21"/>
      <c r="X15" s="46"/>
      <c r="Y15" s="56"/>
      <c r="Z15" s="46"/>
      <c r="AA15" s="56"/>
    </row>
    <row r="16" spans="1:27" ht="16" customHeight="1">
      <c r="A16" s="21" t="s">
        <v>84</v>
      </c>
      <c r="B16" s="21" t="s">
        <v>57</v>
      </c>
      <c r="C16" s="45" t="s">
        <v>183</v>
      </c>
      <c r="D16" s="21" t="s">
        <v>333</v>
      </c>
      <c r="E16" s="21" t="s">
        <v>343</v>
      </c>
      <c r="F16" s="17">
        <v>48</v>
      </c>
      <c r="G16" s="11">
        <v>8.4499999999999993</v>
      </c>
      <c r="H16" s="17">
        <v>132.035</v>
      </c>
      <c r="I16" s="9">
        <v>0.18980999999999998</v>
      </c>
      <c r="J16" s="17">
        <v>202.36699999999999</v>
      </c>
      <c r="K16" s="18">
        <v>19.748449999999998</v>
      </c>
      <c r="L16" s="18">
        <v>18.09375</v>
      </c>
      <c r="M16" s="18">
        <v>27.884250000000002</v>
      </c>
      <c r="N16" s="9">
        <v>7.5200000000000006E-3</v>
      </c>
      <c r="O16" s="9">
        <v>9.2949999999999994E-3</v>
      </c>
      <c r="P16" s="4"/>
      <c r="Q16" s="18">
        <v>39.432299999999998</v>
      </c>
      <c r="R16" s="8">
        <v>384.4</v>
      </c>
      <c r="S16" s="18">
        <v>35.212350000000001</v>
      </c>
      <c r="T16" s="5">
        <v>-103.57335927241138</v>
      </c>
      <c r="U16" s="7">
        <v>-14.34303655016612</v>
      </c>
      <c r="V16" s="53">
        <v>4.5666946384745</v>
      </c>
      <c r="W16" s="54">
        <v>0.12</v>
      </c>
      <c r="X16" s="55">
        <v>3.5318700442299959E-3</v>
      </c>
      <c r="Y16" s="56">
        <v>1.3936819619373274E-2</v>
      </c>
      <c r="Z16" s="55">
        <v>2.2817489149229861E-2</v>
      </c>
      <c r="AA16" s="56">
        <v>2.5449066420613467E-2</v>
      </c>
    </row>
    <row r="17" spans="1:27" ht="16" customHeight="1">
      <c r="A17" s="21" t="s">
        <v>85</v>
      </c>
      <c r="B17" s="21" t="s">
        <v>86</v>
      </c>
      <c r="C17" s="45" t="s">
        <v>184</v>
      </c>
      <c r="D17" s="21" t="s">
        <v>336</v>
      </c>
      <c r="E17" s="21" t="s">
        <v>344</v>
      </c>
      <c r="F17" s="17">
        <v>9.6999999999999993</v>
      </c>
      <c r="G17" s="11">
        <v>6.6349999999999998</v>
      </c>
      <c r="H17" s="18">
        <v>59.037518076923071</v>
      </c>
      <c r="I17" s="9">
        <v>6.9995000000000002E-2</v>
      </c>
      <c r="J17" s="18">
        <v>14.51835</v>
      </c>
      <c r="K17" s="11">
        <v>2.8947599999999998</v>
      </c>
      <c r="L17" s="18">
        <v>42.11206615384615</v>
      </c>
      <c r="M17" s="11">
        <v>5.2387049999999995</v>
      </c>
      <c r="N17" s="10" t="s">
        <v>151</v>
      </c>
      <c r="O17" s="9" t="s">
        <v>151</v>
      </c>
      <c r="P17" s="4"/>
      <c r="Q17" s="10" t="s">
        <v>151</v>
      </c>
      <c r="R17" s="18">
        <v>68</v>
      </c>
      <c r="S17" s="17">
        <v>102.94332692307692</v>
      </c>
      <c r="T17" s="18">
        <v>-99.498252613551969</v>
      </c>
      <c r="U17" s="7">
        <v>-13.269009960603706</v>
      </c>
      <c r="V17" s="46"/>
      <c r="W17" s="21"/>
      <c r="X17" s="46"/>
      <c r="Y17" s="56"/>
      <c r="Z17" s="46"/>
      <c r="AA17" s="56"/>
    </row>
    <row r="18" spans="1:27" ht="16" customHeight="1">
      <c r="A18" s="21" t="s">
        <v>87</v>
      </c>
      <c r="B18" s="21" t="s">
        <v>88</v>
      </c>
      <c r="C18" s="45" t="s">
        <v>180</v>
      </c>
      <c r="D18" s="21" t="s">
        <v>334</v>
      </c>
      <c r="E18" s="21" t="s">
        <v>345</v>
      </c>
      <c r="F18" s="17">
        <v>2</v>
      </c>
      <c r="G18" s="11">
        <v>7.83</v>
      </c>
      <c r="H18" s="11">
        <v>6.9010150000000001</v>
      </c>
      <c r="I18" s="9" t="s">
        <v>151</v>
      </c>
      <c r="J18" s="11">
        <v>5.6601900000000001</v>
      </c>
      <c r="K18" s="11">
        <v>0.296595</v>
      </c>
      <c r="L18" s="11">
        <v>8.1184750000000001</v>
      </c>
      <c r="M18" s="11">
        <v>1.7347700000000001</v>
      </c>
      <c r="N18" s="9">
        <v>3.1050000000000001E-2</v>
      </c>
      <c r="O18" s="9">
        <v>3.8504999999999998E-2</v>
      </c>
      <c r="P18" s="4"/>
      <c r="Q18" s="10" t="s">
        <v>151</v>
      </c>
      <c r="R18" s="18">
        <v>39</v>
      </c>
      <c r="S18" s="11">
        <v>1.1065849999999999</v>
      </c>
      <c r="T18" s="5">
        <v>-95.233437258694096</v>
      </c>
      <c r="U18" s="7">
        <v>-13.301604463906855</v>
      </c>
      <c r="V18" s="46"/>
      <c r="W18" s="21"/>
      <c r="X18" s="46"/>
      <c r="Y18" s="56"/>
      <c r="Z18" s="46"/>
      <c r="AA18" s="56"/>
    </row>
    <row r="19" spans="1:27" ht="16" customHeight="1">
      <c r="A19" s="21" t="s">
        <v>89</v>
      </c>
      <c r="B19" s="21" t="s">
        <v>73</v>
      </c>
      <c r="C19" s="45" t="s">
        <v>183</v>
      </c>
      <c r="D19" s="21" t="s">
        <v>335</v>
      </c>
      <c r="E19" s="21" t="s">
        <v>346</v>
      </c>
      <c r="F19" s="17">
        <v>25.5</v>
      </c>
      <c r="G19" s="11">
        <v>7.79</v>
      </c>
      <c r="H19" s="17">
        <v>110.16344230769231</v>
      </c>
      <c r="I19" s="9">
        <v>0.74385000000000001</v>
      </c>
      <c r="J19" s="17">
        <v>106.4375</v>
      </c>
      <c r="K19" s="18">
        <v>11.452725384615384</v>
      </c>
      <c r="L19" s="18">
        <v>23.049849999999999</v>
      </c>
      <c r="M19" s="18">
        <v>10.59075</v>
      </c>
      <c r="N19" s="9">
        <v>2.5425E-2</v>
      </c>
      <c r="O19" s="9">
        <v>1.532E-2</v>
      </c>
      <c r="P19" s="4"/>
      <c r="Q19" s="18">
        <v>60.459019230769236</v>
      </c>
      <c r="R19" s="10">
        <v>180</v>
      </c>
      <c r="S19" s="18">
        <v>49.668599615384622</v>
      </c>
      <c r="T19" s="5">
        <v>-101.76098351370291</v>
      </c>
      <c r="U19" s="7">
        <v>-13.55569914582666</v>
      </c>
      <c r="V19" s="46"/>
      <c r="W19" s="21"/>
      <c r="X19" s="46"/>
      <c r="Y19" s="56"/>
      <c r="Z19" s="46"/>
      <c r="AA19" s="56"/>
    </row>
    <row r="20" spans="1:27" ht="16" customHeight="1">
      <c r="A20" s="58" t="s">
        <v>17</v>
      </c>
      <c r="B20" s="21"/>
      <c r="C20" s="45"/>
      <c r="D20" s="21"/>
      <c r="E20" s="21"/>
      <c r="F20" s="17"/>
      <c r="G20" s="11"/>
      <c r="H20" s="10"/>
      <c r="I20" s="9"/>
      <c r="J20" s="10"/>
      <c r="K20" s="10"/>
      <c r="L20" s="10"/>
      <c r="M20" s="10"/>
      <c r="N20" s="10"/>
      <c r="O20" s="9"/>
      <c r="P20" s="4"/>
      <c r="Q20" s="10"/>
      <c r="R20" s="10"/>
      <c r="S20" s="10"/>
      <c r="T20" s="5"/>
      <c r="U20" s="7"/>
      <c r="V20" s="46"/>
      <c r="W20" s="21"/>
      <c r="X20" s="46"/>
      <c r="Y20" s="56"/>
      <c r="Z20" s="46"/>
      <c r="AA20" s="56"/>
    </row>
    <row r="21" spans="1:27" ht="16" customHeight="1">
      <c r="A21" s="40" t="s">
        <v>90</v>
      </c>
      <c r="B21" s="40" t="s">
        <v>91</v>
      </c>
      <c r="C21" s="45" t="s">
        <v>182</v>
      </c>
      <c r="D21" s="40" t="s">
        <v>337</v>
      </c>
      <c r="E21" s="40" t="s">
        <v>347</v>
      </c>
      <c r="F21" s="8">
        <v>12.5</v>
      </c>
      <c r="G21" s="7">
        <v>6.9550000000000001</v>
      </c>
      <c r="H21" s="5">
        <v>93.551199999999994</v>
      </c>
      <c r="I21" s="6">
        <v>0.3518</v>
      </c>
      <c r="J21" s="8">
        <v>130.36449999999999</v>
      </c>
      <c r="K21" s="7">
        <v>6.6509</v>
      </c>
      <c r="L21" s="8">
        <v>108.419</v>
      </c>
      <c r="M21" s="5">
        <v>29.501349999999999</v>
      </c>
      <c r="N21" s="6">
        <v>0.28089999999999998</v>
      </c>
      <c r="O21" s="5">
        <v>13.45780682</v>
      </c>
      <c r="P21" s="4">
        <v>0.53</v>
      </c>
      <c r="Q21" s="5">
        <v>46.470750000000002</v>
      </c>
      <c r="R21" s="4">
        <v>163</v>
      </c>
      <c r="S21" s="8">
        <v>461.91199999999998</v>
      </c>
      <c r="T21" s="5">
        <v>-90.158963864726729</v>
      </c>
      <c r="U21" s="7">
        <v>-11.622165645287234</v>
      </c>
      <c r="V21" s="57">
        <v>3.68</v>
      </c>
      <c r="W21" s="54">
        <v>0.12</v>
      </c>
      <c r="X21" s="55">
        <v>-9.6451600019142481E-3</v>
      </c>
      <c r="Y21" s="56">
        <v>2.4835153542627428E-2</v>
      </c>
      <c r="Z21" s="55">
        <v>4.1716696879294246E-2</v>
      </c>
      <c r="AA21" s="56">
        <v>8.9996579873253546E-2</v>
      </c>
    </row>
    <row r="22" spans="1:27" ht="16" customHeight="1">
      <c r="A22" s="40" t="s">
        <v>92</v>
      </c>
      <c r="B22" s="40" t="s">
        <v>91</v>
      </c>
      <c r="C22" s="45" t="s">
        <v>181</v>
      </c>
      <c r="D22" s="40" t="s">
        <v>338</v>
      </c>
      <c r="E22" s="40" t="s">
        <v>348</v>
      </c>
      <c r="F22" s="8">
        <v>52.1</v>
      </c>
      <c r="G22" s="7">
        <v>6.41</v>
      </c>
      <c r="H22" s="8">
        <v>141.66533620000001</v>
      </c>
      <c r="I22" s="6">
        <v>0.57644830800000002</v>
      </c>
      <c r="J22" s="8">
        <v>205.31525540000001</v>
      </c>
      <c r="K22" s="5">
        <v>10.42047354</v>
      </c>
      <c r="L22" s="8">
        <v>335.93886379999998</v>
      </c>
      <c r="M22" s="5">
        <v>81.90483562</v>
      </c>
      <c r="N22" s="7">
        <v>2.4556818460000001</v>
      </c>
      <c r="O22" s="5">
        <v>13.609299999999999</v>
      </c>
      <c r="P22" s="4">
        <v>0.06</v>
      </c>
      <c r="Q22" s="8">
        <v>141.2971446</v>
      </c>
      <c r="R22" s="4">
        <v>628</v>
      </c>
      <c r="S22" s="8">
        <v>822.25810230000002</v>
      </c>
      <c r="T22" s="5">
        <v>-91.21465485126393</v>
      </c>
      <c r="U22" s="7">
        <v>-11.771613120713152</v>
      </c>
      <c r="V22" s="53">
        <v>5.6923299415460002</v>
      </c>
      <c r="W22" s="54">
        <v>0.12</v>
      </c>
      <c r="X22" s="55">
        <v>1.5042144343062471E-2</v>
      </c>
      <c r="Y22" s="56">
        <v>1.0376927110479123E-2</v>
      </c>
      <c r="Z22" s="55">
        <v>1.0945975512657677E-2</v>
      </c>
      <c r="AA22" s="56">
        <v>6.3018071351451932E-2</v>
      </c>
    </row>
    <row r="23" spans="1:27" ht="16" customHeight="1">
      <c r="A23" s="40" t="s">
        <v>93</v>
      </c>
      <c r="B23" s="40" t="s">
        <v>94</v>
      </c>
      <c r="C23" s="45" t="s">
        <v>181</v>
      </c>
      <c r="D23" s="40" t="s">
        <v>339</v>
      </c>
      <c r="E23" s="40" t="s">
        <v>349</v>
      </c>
      <c r="F23" s="8">
        <v>20</v>
      </c>
      <c r="G23" s="7">
        <v>2.4300000000000002</v>
      </c>
      <c r="H23" s="8">
        <v>156.46299999999999</v>
      </c>
      <c r="I23" s="6">
        <v>8.9560000000000001E-2</v>
      </c>
      <c r="J23" s="5">
        <v>11.97940152</v>
      </c>
      <c r="K23" s="7">
        <v>3.5449999999999999</v>
      </c>
      <c r="L23" s="5">
        <v>46.041814389999999</v>
      </c>
      <c r="M23" s="5">
        <v>19.800280000000001</v>
      </c>
      <c r="N23" s="5">
        <v>29.45530759</v>
      </c>
      <c r="O23" s="5">
        <v>13.54618056</v>
      </c>
      <c r="P23" s="4">
        <v>0.02</v>
      </c>
      <c r="Q23" s="7">
        <v>4.7003199999999996</v>
      </c>
      <c r="R23" s="4" t="s">
        <v>151</v>
      </c>
      <c r="S23" s="8">
        <v>491.87765150000001</v>
      </c>
      <c r="T23" s="5">
        <v>-76.213198558597668</v>
      </c>
      <c r="U23" s="7">
        <v>-7.7124412433984224</v>
      </c>
      <c r="V23" s="46"/>
      <c r="W23" s="54"/>
      <c r="X23" s="46"/>
      <c r="Y23" s="56"/>
      <c r="Z23" s="46"/>
      <c r="AA23" s="56"/>
    </row>
    <row r="24" spans="1:27">
      <c r="A24" s="40" t="s">
        <v>95</v>
      </c>
      <c r="B24" s="40" t="s">
        <v>94</v>
      </c>
      <c r="C24" s="45" t="s">
        <v>181</v>
      </c>
      <c r="D24" s="40" t="s">
        <v>340</v>
      </c>
      <c r="E24" s="40" t="s">
        <v>350</v>
      </c>
      <c r="F24" s="8">
        <v>19.5</v>
      </c>
      <c r="G24" s="7">
        <v>2.4500000000000002</v>
      </c>
      <c r="H24" s="8">
        <v>154.83791450000001</v>
      </c>
      <c r="I24" s="6">
        <v>8.3614269000000005E-2</v>
      </c>
      <c r="J24" s="7">
        <v>8.4273000000000007</v>
      </c>
      <c r="K24" s="7">
        <v>1.753968169</v>
      </c>
      <c r="L24" s="5">
        <v>42.968449999999997</v>
      </c>
      <c r="M24" s="5">
        <v>18.880612379999999</v>
      </c>
      <c r="N24" s="5">
        <v>28.8735</v>
      </c>
      <c r="O24" s="5">
        <v>13.723000000000001</v>
      </c>
      <c r="P24" s="4">
        <v>0.02</v>
      </c>
      <c r="Q24" s="7">
        <v>1.592013685</v>
      </c>
      <c r="R24" s="4" t="s">
        <v>151</v>
      </c>
      <c r="S24" s="8">
        <v>495.625</v>
      </c>
      <c r="T24" s="5">
        <v>-76.817380967896909</v>
      </c>
      <c r="U24" s="7">
        <v>-7.6852284195148979</v>
      </c>
      <c r="V24" s="53">
        <v>-1.851945796544</v>
      </c>
      <c r="W24" s="54">
        <v>0.12</v>
      </c>
      <c r="X24" s="55">
        <v>1.9584219247108358E-2</v>
      </c>
      <c r="Y24" s="56">
        <v>5.7643279924530916E-3</v>
      </c>
      <c r="Z24" s="55">
        <v>-0.11632504459383791</v>
      </c>
      <c r="AA24" s="56">
        <v>7.2799389690483635E-2</v>
      </c>
    </row>
    <row r="25" spans="1:27">
      <c r="A25" s="40" t="s">
        <v>97</v>
      </c>
      <c r="B25" s="40" t="s">
        <v>98</v>
      </c>
      <c r="C25" s="45" t="s">
        <v>180</v>
      </c>
      <c r="D25" s="40" t="s">
        <v>99</v>
      </c>
      <c r="E25" s="40" t="s">
        <v>100</v>
      </c>
      <c r="F25" s="8">
        <v>1.2</v>
      </c>
      <c r="G25" s="7">
        <v>7.68</v>
      </c>
      <c r="H25" s="5">
        <v>14.15015</v>
      </c>
      <c r="I25" s="6">
        <v>1.374E-2</v>
      </c>
      <c r="J25" s="7">
        <v>8.3807600000000004</v>
      </c>
      <c r="K25" s="7">
        <v>0.34776000000000001</v>
      </c>
      <c r="L25" s="5">
        <v>10.53725</v>
      </c>
      <c r="M25" s="7">
        <v>2.4878</v>
      </c>
      <c r="N25" s="6">
        <v>0.294265</v>
      </c>
      <c r="O25" s="6">
        <v>0.16031500000000001</v>
      </c>
      <c r="P25" s="7">
        <v>0.1</v>
      </c>
      <c r="Q25" s="7">
        <v>1.331215</v>
      </c>
      <c r="R25" s="5">
        <v>34</v>
      </c>
      <c r="S25" s="5">
        <v>17.856300000000001</v>
      </c>
      <c r="T25" s="5">
        <v>-92.488814885371852</v>
      </c>
      <c r="U25" s="7">
        <v>-12.937877001435673</v>
      </c>
      <c r="V25" s="46"/>
      <c r="W25" s="21"/>
      <c r="X25" s="46"/>
      <c r="Y25" s="21"/>
      <c r="Z25" s="46"/>
      <c r="AA25" s="21"/>
    </row>
    <row r="26" spans="1:27">
      <c r="A26" s="21" t="s">
        <v>101</v>
      </c>
      <c r="B26" s="21" t="s">
        <v>91</v>
      </c>
      <c r="C26" s="45" t="s">
        <v>181</v>
      </c>
      <c r="D26" s="21" t="s">
        <v>341</v>
      </c>
      <c r="E26" s="21" t="s">
        <v>351</v>
      </c>
      <c r="F26" s="17">
        <v>50.1</v>
      </c>
      <c r="G26" s="11">
        <v>7.8550000000000004</v>
      </c>
      <c r="H26" s="17">
        <v>153.48223484848484</v>
      </c>
      <c r="I26" s="9">
        <v>7.7274999999999996E-2</v>
      </c>
      <c r="J26" s="17">
        <v>112.84098484848484</v>
      </c>
      <c r="K26" s="11">
        <v>6.4286969696969694</v>
      </c>
      <c r="L26" s="18">
        <v>44.288734848484843</v>
      </c>
      <c r="M26" s="18">
        <v>11.688800000000001</v>
      </c>
      <c r="N26" s="9">
        <v>1.8099999999999998E-2</v>
      </c>
      <c r="O26" s="9">
        <v>2.521E-2</v>
      </c>
      <c r="P26" s="10"/>
      <c r="Q26" s="11">
        <v>4.5669550000000001</v>
      </c>
      <c r="R26" s="10">
        <v>221</v>
      </c>
      <c r="S26" s="17">
        <v>141.59363636363634</v>
      </c>
      <c r="T26" s="7">
        <v>-89.154545916554412</v>
      </c>
      <c r="U26" s="5">
        <v>-12.108343997222635</v>
      </c>
      <c r="V26" s="46"/>
      <c r="W26" s="21"/>
      <c r="X26" s="46"/>
      <c r="Y26" s="21"/>
      <c r="Z26" s="46"/>
      <c r="AA26" s="21"/>
    </row>
    <row r="27" spans="1:27">
      <c r="A27" s="47" t="s">
        <v>102</v>
      </c>
      <c r="B27" s="47" t="s">
        <v>103</v>
      </c>
      <c r="C27" s="50" t="s">
        <v>180</v>
      </c>
      <c r="D27" s="47" t="s">
        <v>342</v>
      </c>
      <c r="E27" s="47" t="s">
        <v>352</v>
      </c>
      <c r="F27" s="19">
        <v>5.6</v>
      </c>
      <c r="G27" s="24">
        <v>8.08</v>
      </c>
      <c r="H27" s="19">
        <v>16.584849999999999</v>
      </c>
      <c r="I27" s="24">
        <v>2.7391749999999999</v>
      </c>
      <c r="J27" s="29">
        <v>15.832599999999999</v>
      </c>
      <c r="K27" s="24">
        <v>0.82528000000000001</v>
      </c>
      <c r="L27" s="29">
        <v>13.8725</v>
      </c>
      <c r="M27" s="24">
        <v>4.35642</v>
      </c>
      <c r="N27" s="12">
        <v>0.12014</v>
      </c>
      <c r="O27" s="12">
        <v>0.1144</v>
      </c>
      <c r="P27" s="36"/>
      <c r="Q27" s="36" t="s">
        <v>151</v>
      </c>
      <c r="R27" s="29">
        <v>64</v>
      </c>
      <c r="S27" s="29">
        <v>11.633900000000001</v>
      </c>
      <c r="T27" s="13">
        <v>-104.50351596148937</v>
      </c>
      <c r="U27" s="59">
        <v>-14.715820470977727</v>
      </c>
      <c r="V27" s="60"/>
      <c r="W27" s="47"/>
      <c r="X27" s="60"/>
      <c r="Y27" s="47"/>
      <c r="Z27" s="60"/>
      <c r="AA27" s="47"/>
    </row>
    <row r="28" spans="1:27" ht="15">
      <c r="A28" s="61" t="s">
        <v>206</v>
      </c>
    </row>
    <row r="29" spans="1:27">
      <c r="A29" t="s">
        <v>396</v>
      </c>
    </row>
    <row r="34" spans="4:4">
      <c r="D34" s="77"/>
    </row>
  </sheetData>
  <mergeCells count="6">
    <mergeCell ref="V3:W3"/>
    <mergeCell ref="X3:Y3"/>
    <mergeCell ref="Z3:AA3"/>
    <mergeCell ref="V4:W4"/>
    <mergeCell ref="X4:Y4"/>
    <mergeCell ref="Z4:AA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1DEDC3-107C-F84B-B8DE-F53945A3F247}">
  <dimension ref="A1:AB27"/>
  <sheetViews>
    <sheetView zoomScaleNormal="100" workbookViewId="0">
      <selection activeCell="E23" sqref="E23"/>
    </sheetView>
  </sheetViews>
  <sheetFormatPr baseColWidth="10" defaultColWidth="11" defaultRowHeight="13"/>
  <cols>
    <col min="1" max="1" width="16.796875" customWidth="1"/>
    <col min="3" max="3" width="18.796875" customWidth="1"/>
    <col min="4" max="4" width="13.19921875" customWidth="1"/>
    <col min="5" max="5" width="13.3984375" customWidth="1"/>
    <col min="6" max="6" width="12.796875" customWidth="1"/>
    <col min="7" max="8" width="8" customWidth="1"/>
    <col min="9" max="13" width="8.796875" customWidth="1"/>
    <col min="14" max="14" width="10.796875" customWidth="1"/>
    <col min="15" max="15" width="18.796875" customWidth="1"/>
    <col min="22" max="22" width="6.796875" customWidth="1"/>
    <col min="24" max="24" width="7.59765625" customWidth="1"/>
    <col min="26" max="26" width="9.19921875" customWidth="1"/>
    <col min="28" max="28" width="8.19921875" customWidth="1"/>
  </cols>
  <sheetData>
    <row r="1" spans="1:28" ht="25" customHeight="1">
      <c r="A1" s="83" t="s">
        <v>190</v>
      </c>
      <c r="B1" s="21"/>
      <c r="C1" s="21"/>
      <c r="D1" s="21"/>
      <c r="E1" s="10"/>
      <c r="F1" s="10"/>
      <c r="G1" s="10"/>
      <c r="H1" s="10"/>
      <c r="I1" s="10"/>
      <c r="J1" s="10"/>
      <c r="K1" s="10"/>
      <c r="L1" s="10"/>
      <c r="M1" s="45"/>
      <c r="N1" s="45"/>
      <c r="O1" s="45"/>
      <c r="P1" s="46"/>
      <c r="Q1" s="21"/>
      <c r="R1" s="45"/>
      <c r="S1" s="45"/>
      <c r="T1" s="45"/>
      <c r="U1" s="10"/>
      <c r="V1" s="10"/>
      <c r="W1" s="45"/>
      <c r="X1" s="45"/>
      <c r="Y1" s="45"/>
      <c r="Z1" s="45"/>
      <c r="AA1" s="45"/>
      <c r="AB1" s="45"/>
    </row>
    <row r="2" spans="1:28" ht="3" customHeight="1">
      <c r="A2" s="84"/>
      <c r="B2" s="84"/>
      <c r="C2" s="84"/>
      <c r="D2" s="84"/>
      <c r="E2" s="85"/>
      <c r="F2" s="85"/>
      <c r="G2" s="85"/>
      <c r="H2" s="85"/>
      <c r="I2" s="85"/>
      <c r="J2" s="85"/>
      <c r="K2" s="85"/>
      <c r="L2" s="85"/>
      <c r="M2" s="115"/>
      <c r="N2" s="115"/>
      <c r="O2" s="84"/>
      <c r="P2" s="86"/>
      <c r="Q2" s="87"/>
      <c r="R2" s="84"/>
      <c r="S2" s="84"/>
      <c r="T2" s="84"/>
      <c r="U2" s="85"/>
      <c r="V2" s="85"/>
      <c r="W2" s="84"/>
      <c r="X2" s="84"/>
      <c r="Y2" s="84"/>
      <c r="Z2" s="84"/>
      <c r="AA2" s="84"/>
      <c r="AB2" s="84"/>
    </row>
    <row r="3" spans="1:28" ht="16" customHeight="1">
      <c r="A3" s="4" t="s">
        <v>116</v>
      </c>
      <c r="B3" s="4" t="s">
        <v>39</v>
      </c>
      <c r="C3" s="4" t="s">
        <v>40</v>
      </c>
      <c r="D3" s="4" t="s">
        <v>41</v>
      </c>
      <c r="E3" s="4" t="s">
        <v>123</v>
      </c>
      <c r="F3" s="4" t="s">
        <v>122</v>
      </c>
      <c r="G3" s="4" t="s">
        <v>115</v>
      </c>
      <c r="H3" s="4" t="s">
        <v>117</v>
      </c>
      <c r="I3" s="4" t="s">
        <v>119</v>
      </c>
      <c r="J3" s="4" t="s">
        <v>120</v>
      </c>
      <c r="K3" s="4" t="s">
        <v>118</v>
      </c>
      <c r="L3" s="4" t="s">
        <v>121</v>
      </c>
      <c r="M3" s="88" t="s">
        <v>191</v>
      </c>
      <c r="N3" s="88" t="s">
        <v>192</v>
      </c>
      <c r="O3" s="89" t="s">
        <v>193</v>
      </c>
      <c r="P3" s="116" t="s">
        <v>318</v>
      </c>
      <c r="Q3" s="116"/>
      <c r="R3" s="10" t="s">
        <v>319</v>
      </c>
      <c r="S3" s="90" t="s">
        <v>150</v>
      </c>
      <c r="T3" s="89" t="s">
        <v>323</v>
      </c>
      <c r="U3" s="118" t="s">
        <v>220</v>
      </c>
      <c r="V3" s="118"/>
      <c r="W3" s="111" t="s">
        <v>194</v>
      </c>
      <c r="X3" s="111"/>
      <c r="Y3" s="117" t="s">
        <v>195</v>
      </c>
      <c r="Z3" s="117"/>
      <c r="AA3" s="117" t="s">
        <v>196</v>
      </c>
      <c r="AB3" s="117"/>
    </row>
    <row r="4" spans="1:28" ht="16" customHeight="1">
      <c r="A4" s="36"/>
      <c r="B4" s="36"/>
      <c r="C4" s="36"/>
      <c r="D4" s="36"/>
      <c r="E4" s="36" t="s">
        <v>197</v>
      </c>
      <c r="F4" s="36" t="s">
        <v>197</v>
      </c>
      <c r="G4" s="36" t="s">
        <v>197</v>
      </c>
      <c r="H4" s="36" t="s">
        <v>197</v>
      </c>
      <c r="I4" s="36" t="s">
        <v>197</v>
      </c>
      <c r="J4" s="36" t="s">
        <v>197</v>
      </c>
      <c r="K4" s="36" t="s">
        <v>197</v>
      </c>
      <c r="L4" s="36" t="s">
        <v>197</v>
      </c>
      <c r="M4" s="91" t="s">
        <v>185</v>
      </c>
      <c r="N4" s="91" t="s">
        <v>185</v>
      </c>
      <c r="O4" s="36" t="s">
        <v>198</v>
      </c>
      <c r="P4" s="114" t="s">
        <v>320</v>
      </c>
      <c r="Q4" s="114"/>
      <c r="R4" s="99" t="s">
        <v>321</v>
      </c>
      <c r="S4" s="36"/>
      <c r="T4" s="36"/>
      <c r="U4" s="114" t="s">
        <v>185</v>
      </c>
      <c r="V4" s="114"/>
      <c r="W4" s="114" t="s">
        <v>185</v>
      </c>
      <c r="X4" s="114"/>
      <c r="Y4" s="114" t="s">
        <v>185</v>
      </c>
      <c r="Z4" s="114"/>
      <c r="AA4" s="114" t="s">
        <v>185</v>
      </c>
      <c r="AB4" s="114"/>
    </row>
    <row r="5" spans="1:28" ht="16" customHeight="1">
      <c r="A5" s="92" t="s">
        <v>16</v>
      </c>
      <c r="B5" s="4"/>
      <c r="C5" s="4"/>
      <c r="D5" s="4"/>
      <c r="E5" s="4"/>
      <c r="F5" s="4"/>
      <c r="G5" s="4"/>
      <c r="H5" s="4"/>
      <c r="I5" s="4"/>
      <c r="J5" s="4"/>
      <c r="K5" s="4"/>
      <c r="L5" s="4"/>
      <c r="M5" s="10"/>
      <c r="N5" s="10"/>
      <c r="O5" s="10"/>
      <c r="P5" s="10"/>
      <c r="Q5" s="10"/>
      <c r="R5" s="10"/>
      <c r="S5" s="10"/>
      <c r="T5" s="10"/>
      <c r="U5" s="10"/>
      <c r="V5" s="10"/>
      <c r="W5" s="10"/>
      <c r="X5" s="10"/>
      <c r="Y5" s="10"/>
      <c r="Z5" s="10"/>
      <c r="AA5" s="10"/>
      <c r="AB5" s="10"/>
    </row>
    <row r="6" spans="1:28" ht="16" customHeight="1">
      <c r="A6" s="40" t="s">
        <v>104</v>
      </c>
      <c r="B6" s="40" t="s">
        <v>124</v>
      </c>
      <c r="C6" s="21" t="s">
        <v>125</v>
      </c>
      <c r="D6" s="21" t="s">
        <v>126</v>
      </c>
      <c r="E6" s="8">
        <v>996604.57309475529</v>
      </c>
      <c r="F6" s="8">
        <v>2799.1236178931977</v>
      </c>
      <c r="G6" s="8">
        <v>236.88906717917376</v>
      </c>
      <c r="H6" s="8">
        <v>338.48462043753074</v>
      </c>
      <c r="I6" s="7">
        <v>0.55870513014065315</v>
      </c>
      <c r="J6" s="8">
        <v>15.935701466246037</v>
      </c>
      <c r="K6" s="5">
        <v>0.15695604545564704</v>
      </c>
      <c r="L6" s="5">
        <v>3.9394367134871597</v>
      </c>
      <c r="M6" s="5">
        <v>-107.7621140582512</v>
      </c>
      <c r="N6" s="7">
        <v>-10.846268789429534</v>
      </c>
      <c r="O6" s="18">
        <v>11.629384186877246</v>
      </c>
      <c r="P6" s="7">
        <v>8.471265967716116</v>
      </c>
      <c r="Q6" s="93">
        <v>0.275911988810147</v>
      </c>
      <c r="R6" s="11">
        <v>8.5713572168420935</v>
      </c>
      <c r="S6" s="11">
        <v>24.096970370504994</v>
      </c>
      <c r="T6" s="18">
        <v>75.644547180269001</v>
      </c>
      <c r="U6" s="18">
        <v>-1.5</v>
      </c>
      <c r="V6" s="18" t="s">
        <v>325</v>
      </c>
      <c r="W6" s="94">
        <v>4.82</v>
      </c>
      <c r="X6" s="93">
        <v>0.12</v>
      </c>
      <c r="Y6" s="4">
        <v>-3.1E-2</v>
      </c>
      <c r="Z6" s="95">
        <v>1.2961395328747889E-2</v>
      </c>
      <c r="AA6" s="4">
        <v>0.28000000000000003</v>
      </c>
      <c r="AB6" s="95">
        <v>0.11130528751675213</v>
      </c>
    </row>
    <row r="7" spans="1:28" ht="16" customHeight="1">
      <c r="A7" s="40" t="s">
        <v>105</v>
      </c>
      <c r="B7" s="40" t="s">
        <v>124</v>
      </c>
      <c r="C7" s="21" t="s">
        <v>127</v>
      </c>
      <c r="D7" s="21" t="s">
        <v>128</v>
      </c>
      <c r="E7" s="8">
        <v>993265.57572011801</v>
      </c>
      <c r="F7" s="8">
        <v>6293.8459947107203</v>
      </c>
      <c r="G7" s="8">
        <v>223.6108721986559</v>
      </c>
      <c r="H7" s="8">
        <v>156.21938341113264</v>
      </c>
      <c r="I7" s="7">
        <v>1.3984419479884551</v>
      </c>
      <c r="J7" s="8">
        <v>49.488737994833627</v>
      </c>
      <c r="K7" s="5">
        <v>1.2296080083289336</v>
      </c>
      <c r="L7" s="5">
        <v>8.4267181449578636</v>
      </c>
      <c r="M7" s="5">
        <v>-107.5515101359147</v>
      </c>
      <c r="N7" s="7">
        <v>-11.800562748912267</v>
      </c>
      <c r="O7" s="18">
        <v>8.1856984110551316</v>
      </c>
      <c r="P7" s="7">
        <v>8.2772230497139727</v>
      </c>
      <c r="Q7" s="93">
        <v>0.21779740605754863</v>
      </c>
      <c r="R7" s="11">
        <v>8.4319553254954958</v>
      </c>
      <c r="S7" s="11">
        <v>15.300548274069175</v>
      </c>
      <c r="T7" s="18">
        <v>48.031060668875611</v>
      </c>
      <c r="U7" s="18">
        <v>-0.2</v>
      </c>
      <c r="V7" s="18" t="s">
        <v>325</v>
      </c>
      <c r="W7" s="94">
        <v>4.6500000000000004</v>
      </c>
      <c r="X7" s="93">
        <v>0.12</v>
      </c>
      <c r="Y7" s="4">
        <v>-1.2999999999999999E-2</v>
      </c>
      <c r="Z7" s="95">
        <v>1.3190550654138719E-2</v>
      </c>
      <c r="AA7" s="4">
        <v>0.20600000000000002</v>
      </c>
      <c r="AB7" s="95">
        <v>7.3241665476171905E-2</v>
      </c>
    </row>
    <row r="8" spans="1:28" ht="16" customHeight="1">
      <c r="A8" s="40" t="s">
        <v>106</v>
      </c>
      <c r="B8" s="40" t="s">
        <v>124</v>
      </c>
      <c r="C8" s="21" t="s">
        <v>129</v>
      </c>
      <c r="D8" s="21" t="s">
        <v>130</v>
      </c>
      <c r="E8" s="8">
        <v>994031.45261360554</v>
      </c>
      <c r="F8" s="8">
        <v>5430.9361400837315</v>
      </c>
      <c r="G8" s="8">
        <v>261.85753408095746</v>
      </c>
      <c r="H8" s="8">
        <v>226.14955140371421</v>
      </c>
      <c r="I8" s="7">
        <v>0.44472693643300831</v>
      </c>
      <c r="J8" s="8">
        <v>35.725511224745425</v>
      </c>
      <c r="K8" s="5">
        <v>0.9466039205524942</v>
      </c>
      <c r="L8" s="5">
        <v>12.227380608592998</v>
      </c>
      <c r="M8" s="5">
        <v>-112.51851745094135</v>
      </c>
      <c r="N8" s="7">
        <v>-12.360243368123049</v>
      </c>
      <c r="O8" s="18">
        <v>20.625872637632877</v>
      </c>
      <c r="P8" s="7">
        <v>8.3685602477082472</v>
      </c>
      <c r="Q8" s="93">
        <v>0.27163289884347863</v>
      </c>
      <c r="R8" s="11">
        <v>8.4384249407728671</v>
      </c>
      <c r="S8" s="11">
        <v>33.916267020680962</v>
      </c>
      <c r="T8" s="17">
        <v>106.4690133812356</v>
      </c>
      <c r="U8" s="18">
        <v>-2.7</v>
      </c>
      <c r="V8" s="18" t="s">
        <v>326</v>
      </c>
      <c r="W8" s="94">
        <v>2.2200000000000002</v>
      </c>
      <c r="X8" s="93">
        <v>0.12</v>
      </c>
      <c r="Y8" s="4">
        <v>-5.000000000000001E-3</v>
      </c>
      <c r="Z8" s="95">
        <v>4.8566951890420072E-3</v>
      </c>
      <c r="AA8" s="4">
        <v>0.157</v>
      </c>
      <c r="AB8" s="95">
        <v>3.5501892266620476E-2</v>
      </c>
    </row>
    <row r="9" spans="1:28" ht="16" customHeight="1">
      <c r="A9" s="40" t="s">
        <v>107</v>
      </c>
      <c r="B9" s="40" t="s">
        <v>131</v>
      </c>
      <c r="C9" s="21" t="s">
        <v>132</v>
      </c>
      <c r="D9" s="21" t="s">
        <v>133</v>
      </c>
      <c r="E9" s="8">
        <v>994778.39228893805</v>
      </c>
      <c r="F9" s="8">
        <v>4482.2133352736128</v>
      </c>
      <c r="G9" s="8">
        <v>293.4716243645754</v>
      </c>
      <c r="H9" s="8">
        <v>340.24684191944266</v>
      </c>
      <c r="I9" s="7">
        <v>0.79549401156474231</v>
      </c>
      <c r="J9" s="8">
        <v>94.160432719569613</v>
      </c>
      <c r="K9" s="5">
        <v>1.3346785994442179</v>
      </c>
      <c r="L9" s="5">
        <v>8.9649568725942377</v>
      </c>
      <c r="M9" s="5">
        <v>-118.25469864186515</v>
      </c>
      <c r="N9" s="7">
        <v>-13.787355131672776</v>
      </c>
      <c r="O9" s="18">
        <v>21.826610494954704</v>
      </c>
      <c r="P9" s="7">
        <v>8.517120628628799</v>
      </c>
      <c r="Q9" s="93">
        <v>0.22110211347062336</v>
      </c>
      <c r="R9" s="11">
        <v>8.5598959918940523</v>
      </c>
      <c r="S9" s="11">
        <v>56.299810145599849</v>
      </c>
      <c r="T9" s="17">
        <v>176.73481683871188</v>
      </c>
      <c r="U9" s="11"/>
      <c r="V9" s="11"/>
      <c r="W9" s="94">
        <v>2.13</v>
      </c>
      <c r="X9" s="93">
        <v>0.12</v>
      </c>
      <c r="Y9" s="4">
        <v>-1.2000000000000002E-2</v>
      </c>
      <c r="Z9" s="95">
        <v>1.0080567101194152E-2</v>
      </c>
      <c r="AA9" s="4">
        <v>0.20500000000000002</v>
      </c>
      <c r="AB9" s="95">
        <v>6.7168743765325944E-2</v>
      </c>
    </row>
    <row r="10" spans="1:28" ht="16" customHeight="1">
      <c r="A10" s="40" t="s">
        <v>108</v>
      </c>
      <c r="B10" s="40" t="s">
        <v>134</v>
      </c>
      <c r="C10" s="21" t="s">
        <v>135</v>
      </c>
      <c r="D10" s="21" t="s">
        <v>136</v>
      </c>
      <c r="E10" s="8">
        <v>996822.72102637426</v>
      </c>
      <c r="F10" s="8">
        <v>2452.694308086348</v>
      </c>
      <c r="G10" s="8">
        <v>413.54315865133719</v>
      </c>
      <c r="H10" s="8">
        <v>51.193591177831642</v>
      </c>
      <c r="I10" s="7">
        <v>8.904874834523449</v>
      </c>
      <c r="J10" s="8">
        <v>242.61261829520217</v>
      </c>
      <c r="K10" s="5">
        <v>3.2618270855019524</v>
      </c>
      <c r="L10" s="5">
        <v>4.7753934605826736</v>
      </c>
      <c r="M10" s="5">
        <v>-109.4752292331619</v>
      </c>
      <c r="N10" s="7">
        <v>-11.78567996064923</v>
      </c>
      <c r="O10" s="18">
        <v>8.6125789767277219</v>
      </c>
      <c r="P10" s="7">
        <v>8.5821861627112632</v>
      </c>
      <c r="Q10" s="93">
        <v>0.31670771694566346</v>
      </c>
      <c r="R10" s="11">
        <v>8.6983717919709829</v>
      </c>
      <c r="S10" s="11">
        <v>21.107231974233748</v>
      </c>
      <c r="T10" s="18">
        <v>66.259242567445057</v>
      </c>
      <c r="U10" s="18">
        <v>-2.1</v>
      </c>
      <c r="V10" s="18" t="s">
        <v>326</v>
      </c>
      <c r="W10" s="94">
        <v>1.26</v>
      </c>
      <c r="X10" s="93">
        <v>0.12</v>
      </c>
      <c r="Y10" s="4">
        <v>2.9999999999999992E-3</v>
      </c>
      <c r="Z10" s="95">
        <v>6.9674199893411462E-3</v>
      </c>
      <c r="AA10" s="4">
        <v>0.16400000000000001</v>
      </c>
      <c r="AB10" s="95">
        <v>5.3814467730128705E-2</v>
      </c>
    </row>
    <row r="11" spans="1:28" ht="16" customHeight="1">
      <c r="A11" s="40" t="s">
        <v>109</v>
      </c>
      <c r="B11" s="40" t="s">
        <v>86</v>
      </c>
      <c r="C11" s="40" t="s">
        <v>137</v>
      </c>
      <c r="D11" s="40" t="s">
        <v>138</v>
      </c>
      <c r="E11" s="8">
        <v>993022.50631423353</v>
      </c>
      <c r="F11" s="8">
        <v>6648.6782461914572</v>
      </c>
      <c r="G11" s="8">
        <v>139.91791244192319</v>
      </c>
      <c r="H11" s="8">
        <v>147.75805683425736</v>
      </c>
      <c r="I11" s="7">
        <v>0.57979753436794901</v>
      </c>
      <c r="J11" s="8">
        <v>29.668052098485983</v>
      </c>
      <c r="K11" s="5">
        <v>0.54409714202479198</v>
      </c>
      <c r="L11" s="5">
        <v>10.169460024414368</v>
      </c>
      <c r="M11" s="5">
        <v>-111.78644082680798</v>
      </c>
      <c r="N11" s="7">
        <v>-13.953100714634321</v>
      </c>
      <c r="O11" s="18">
        <v>23.051919710825771</v>
      </c>
      <c r="P11" s="7">
        <v>8.235102650865036</v>
      </c>
      <c r="Q11" s="93">
        <v>0.2666599576899949</v>
      </c>
      <c r="R11" s="11">
        <v>8.2839377971418102</v>
      </c>
      <c r="S11" s="11">
        <v>47.513667224535972</v>
      </c>
      <c r="T11" s="17">
        <v>149.15359843216402</v>
      </c>
      <c r="U11" s="18">
        <v>-2.6</v>
      </c>
      <c r="V11" s="18" t="s">
        <v>326</v>
      </c>
      <c r="W11" s="94">
        <v>3.01</v>
      </c>
      <c r="X11" s="93">
        <v>0.12</v>
      </c>
      <c r="Y11" s="4">
        <v>-1.2000000000000002E-2</v>
      </c>
      <c r="Z11" s="95">
        <v>1.1522474020903953E-2</v>
      </c>
      <c r="AA11" s="4">
        <v>0.13300000000000001</v>
      </c>
      <c r="AB11" s="95">
        <v>5.8734790716594702E-2</v>
      </c>
    </row>
    <row r="12" spans="1:28" ht="16" customHeight="1">
      <c r="A12" s="40" t="s">
        <v>207</v>
      </c>
      <c r="B12" s="40" t="s">
        <v>139</v>
      </c>
      <c r="C12" s="40"/>
      <c r="D12" s="40"/>
      <c r="E12" s="8">
        <v>987143.11</v>
      </c>
      <c r="F12" s="8">
        <v>11330.73</v>
      </c>
      <c r="G12" s="8">
        <v>344.72</v>
      </c>
      <c r="H12" s="8">
        <v>687.14</v>
      </c>
      <c r="I12" s="4">
        <v>1.02</v>
      </c>
      <c r="J12" s="8">
        <v>478.39</v>
      </c>
      <c r="K12" s="5">
        <v>7.19</v>
      </c>
      <c r="L12" s="4">
        <v>7.69</v>
      </c>
      <c r="M12" s="5"/>
      <c r="N12" s="7"/>
      <c r="O12" s="96">
        <v>126</v>
      </c>
      <c r="P12" s="97">
        <v>8.3000000000000007</v>
      </c>
      <c r="Q12" s="93">
        <v>0.34</v>
      </c>
      <c r="R12" s="97">
        <v>8.35</v>
      </c>
      <c r="S12" s="18">
        <v>37.724550898203589</v>
      </c>
      <c r="T12" s="17">
        <v>156.69</v>
      </c>
      <c r="U12" s="11"/>
      <c r="V12" s="11"/>
      <c r="W12" s="7">
        <v>3.6269999999999998</v>
      </c>
      <c r="X12" s="93">
        <v>0.12</v>
      </c>
      <c r="Y12" s="6">
        <v>-1.5301327138113918E-2</v>
      </c>
      <c r="Z12" s="95">
        <v>1.1275191062179729E-2</v>
      </c>
      <c r="AA12" s="4">
        <v>0.22499999999999998</v>
      </c>
      <c r="AB12" s="95">
        <v>3.4359403426850448E-2</v>
      </c>
    </row>
    <row r="13" spans="1:28" ht="16" customHeight="1">
      <c r="A13" s="40" t="s">
        <v>208</v>
      </c>
      <c r="B13" s="40" t="s">
        <v>139</v>
      </c>
      <c r="C13" s="40"/>
      <c r="D13" s="40"/>
      <c r="E13" s="8">
        <v>983415.05</v>
      </c>
      <c r="F13" s="8">
        <v>15506.15</v>
      </c>
      <c r="G13" s="8">
        <v>631.41</v>
      </c>
      <c r="H13" s="8">
        <v>373.99</v>
      </c>
      <c r="I13" s="4">
        <v>0.97</v>
      </c>
      <c r="J13" s="8">
        <v>59.23</v>
      </c>
      <c r="K13" s="5">
        <v>1.19</v>
      </c>
      <c r="L13" s="4">
        <v>11.98</v>
      </c>
      <c r="M13" s="5"/>
      <c r="N13" s="7"/>
      <c r="O13" s="96">
        <v>112</v>
      </c>
      <c r="P13" s="97">
        <v>8.42</v>
      </c>
      <c r="Q13" s="93">
        <v>0.33</v>
      </c>
      <c r="R13" s="97">
        <v>8.44</v>
      </c>
      <c r="S13" s="18">
        <v>142.49363867684477</v>
      </c>
      <c r="T13" s="17">
        <v>587.33000000000004</v>
      </c>
      <c r="U13" s="11"/>
      <c r="V13" s="11"/>
      <c r="W13" s="7">
        <v>1.4059999999999999</v>
      </c>
      <c r="X13" s="93">
        <v>0.12</v>
      </c>
      <c r="Y13" s="6">
        <v>-7.9154079115672047E-3</v>
      </c>
      <c r="Z13" s="95">
        <v>5.1289432558907881E-3</v>
      </c>
      <c r="AA13" s="4">
        <v>4.2999999999999997E-2</v>
      </c>
      <c r="AB13" s="95">
        <v>6.6591819099474439E-2</v>
      </c>
    </row>
    <row r="14" spans="1:28" ht="16" customHeight="1">
      <c r="A14" s="40" t="s">
        <v>209</v>
      </c>
      <c r="B14" s="40" t="s">
        <v>139</v>
      </c>
      <c r="C14" s="40"/>
      <c r="D14" s="40"/>
      <c r="E14" s="8"/>
      <c r="F14" s="8"/>
      <c r="G14" s="8"/>
      <c r="H14" s="8"/>
      <c r="I14" s="4"/>
      <c r="J14" s="8"/>
      <c r="K14" s="5"/>
      <c r="L14" s="4"/>
      <c r="M14" s="5"/>
      <c r="N14" s="7"/>
      <c r="O14" s="10"/>
      <c r="P14" s="10"/>
      <c r="Q14" s="93"/>
      <c r="R14" s="10"/>
      <c r="S14" s="10"/>
      <c r="T14" s="10"/>
      <c r="U14" s="11"/>
      <c r="V14" s="11"/>
      <c r="W14" s="4">
        <v>1.1399999999999999</v>
      </c>
      <c r="X14" s="93">
        <v>0.12</v>
      </c>
      <c r="Y14" s="4">
        <v>-1.0000000000000009E-3</v>
      </c>
      <c r="Z14" s="95">
        <v>1.7475641454387947E-2</v>
      </c>
      <c r="AA14" s="4">
        <v>5.7999999999999996E-2</v>
      </c>
      <c r="AB14" s="95">
        <v>3.1137810354897003E-2</v>
      </c>
    </row>
    <row r="15" spans="1:28" ht="16" customHeight="1">
      <c r="A15" s="98" t="s">
        <v>17</v>
      </c>
      <c r="B15" s="40"/>
      <c r="C15" s="40"/>
      <c r="D15" s="40"/>
      <c r="E15" s="8"/>
      <c r="F15" s="8"/>
      <c r="G15" s="8"/>
      <c r="H15" s="8"/>
      <c r="I15" s="4"/>
      <c r="J15" s="8"/>
      <c r="K15" s="5"/>
      <c r="L15" s="4"/>
      <c r="M15" s="5"/>
      <c r="N15" s="7"/>
      <c r="O15" s="10"/>
      <c r="P15" s="10"/>
      <c r="Q15" s="93"/>
      <c r="R15" s="10"/>
      <c r="S15" s="10"/>
      <c r="T15" s="10"/>
      <c r="U15" s="10"/>
      <c r="V15" s="10"/>
      <c r="W15" s="10"/>
      <c r="X15" s="93"/>
      <c r="Y15" s="10"/>
      <c r="Z15" s="95"/>
      <c r="AA15" s="10"/>
      <c r="AB15" s="95"/>
    </row>
    <row r="16" spans="1:28" ht="16" customHeight="1">
      <c r="A16" s="40" t="s">
        <v>210</v>
      </c>
      <c r="B16" s="21" t="s">
        <v>94</v>
      </c>
      <c r="C16" s="21"/>
      <c r="D16" s="21"/>
      <c r="E16" s="17">
        <v>980053.84</v>
      </c>
      <c r="F16" s="17">
        <v>18652.580000000002</v>
      </c>
      <c r="G16" s="17">
        <v>962.55</v>
      </c>
      <c r="H16" s="17">
        <v>249.76</v>
      </c>
      <c r="I16" s="10">
        <v>0.43</v>
      </c>
      <c r="J16" s="17">
        <v>69.5</v>
      </c>
      <c r="K16" s="18">
        <v>8.92</v>
      </c>
      <c r="L16" s="10">
        <v>2.42</v>
      </c>
      <c r="M16" s="5"/>
      <c r="N16" s="7"/>
      <c r="O16" s="96">
        <v>47.1</v>
      </c>
      <c r="P16" s="97">
        <v>10.33</v>
      </c>
      <c r="Q16" s="93">
        <v>0.4</v>
      </c>
      <c r="R16" s="97">
        <v>10.33</v>
      </c>
      <c r="S16" s="18">
        <v>318.24324324324323</v>
      </c>
      <c r="T16" s="17">
        <v>1315.71</v>
      </c>
      <c r="U16" s="11"/>
      <c r="V16" s="11"/>
      <c r="W16" s="94">
        <v>-1.47</v>
      </c>
      <c r="X16" s="93">
        <v>0.12</v>
      </c>
      <c r="Y16" s="4">
        <v>-2E-3</v>
      </c>
      <c r="Z16" s="95">
        <v>7.0000000000000001E-3</v>
      </c>
      <c r="AA16" s="4">
        <v>4.9000000000000002E-2</v>
      </c>
      <c r="AB16" s="95" t="s">
        <v>400</v>
      </c>
    </row>
    <row r="17" spans="1:28" ht="16" customHeight="1">
      <c r="A17" s="21" t="s">
        <v>211</v>
      </c>
      <c r="B17" s="21" t="s">
        <v>94</v>
      </c>
      <c r="C17" s="21"/>
      <c r="D17" s="21"/>
      <c r="E17" s="17">
        <v>979967.88</v>
      </c>
      <c r="F17" s="17">
        <v>18673.48</v>
      </c>
      <c r="G17" s="17">
        <v>794.07</v>
      </c>
      <c r="H17" s="17">
        <v>521.55999999999995</v>
      </c>
      <c r="I17" s="10">
        <v>1.63</v>
      </c>
      <c r="J17" s="17">
        <v>39.46</v>
      </c>
      <c r="K17" s="18">
        <v>0.88</v>
      </c>
      <c r="L17" s="10">
        <v>0.97</v>
      </c>
      <c r="M17" s="5"/>
      <c r="N17" s="7"/>
      <c r="O17" s="96">
        <v>43.3</v>
      </c>
      <c r="P17" s="97">
        <v>10.15</v>
      </c>
      <c r="Q17" s="93">
        <v>0.42</v>
      </c>
      <c r="R17" s="97">
        <v>10.15</v>
      </c>
      <c r="S17" s="18">
        <v>343.65079365079367</v>
      </c>
      <c r="T17" s="17">
        <v>1414.76</v>
      </c>
      <c r="U17" s="11"/>
      <c r="V17" s="11"/>
      <c r="W17" s="10"/>
      <c r="X17" s="93"/>
      <c r="Y17" s="10"/>
      <c r="Z17" s="95"/>
      <c r="AA17" s="10"/>
      <c r="AB17" s="95"/>
    </row>
    <row r="18" spans="1:28" ht="16" customHeight="1">
      <c r="A18" s="21" t="s">
        <v>110</v>
      </c>
      <c r="B18" s="21" t="s">
        <v>94</v>
      </c>
      <c r="C18" s="21" t="s">
        <v>140</v>
      </c>
      <c r="D18" s="21" t="s">
        <v>141</v>
      </c>
      <c r="E18" s="17">
        <v>977122.87</v>
      </c>
      <c r="F18" s="17">
        <v>20537.8</v>
      </c>
      <c r="G18" s="17">
        <v>1653.66</v>
      </c>
      <c r="H18" s="17">
        <v>635.46</v>
      </c>
      <c r="I18" s="10">
        <v>0.84</v>
      </c>
      <c r="J18" s="17">
        <v>47.44</v>
      </c>
      <c r="K18" s="18">
        <v>1.01</v>
      </c>
      <c r="L18" s="10">
        <v>0.9</v>
      </c>
      <c r="M18" s="5">
        <v>-104.19381777885511</v>
      </c>
      <c r="N18" s="11">
        <v>-14.222934099298456</v>
      </c>
      <c r="O18" s="7">
        <v>15.485464190005608</v>
      </c>
      <c r="P18" s="7">
        <v>10.230617237381491</v>
      </c>
      <c r="Q18" s="93">
        <v>0.44407647574235476</v>
      </c>
      <c r="R18" s="7">
        <v>10.260547036560878</v>
      </c>
      <c r="S18" s="7">
        <v>103.822295560447</v>
      </c>
      <c r="T18" s="5">
        <v>325.91609709156882</v>
      </c>
      <c r="U18" s="18">
        <v>-3.4</v>
      </c>
      <c r="V18" s="18" t="s">
        <v>326</v>
      </c>
      <c r="W18" s="7">
        <v>1.1399999999999999</v>
      </c>
      <c r="X18" s="93">
        <v>0.12</v>
      </c>
      <c r="Y18" s="4">
        <v>-1.2000000000000002E-2</v>
      </c>
      <c r="Z18" s="95">
        <v>1.3860200634613191E-2</v>
      </c>
      <c r="AA18" s="4">
        <v>3.2000000000000001E-2</v>
      </c>
      <c r="AB18" s="95">
        <v>7.589243872090097E-2</v>
      </c>
    </row>
    <row r="19" spans="1:28" ht="16" customHeight="1">
      <c r="A19" s="21" t="s">
        <v>111</v>
      </c>
      <c r="B19" s="21" t="s">
        <v>94</v>
      </c>
      <c r="C19" s="21" t="s">
        <v>142</v>
      </c>
      <c r="D19" s="21" t="s">
        <v>143</v>
      </c>
      <c r="E19" s="17">
        <v>974910.76</v>
      </c>
      <c r="F19" s="17">
        <v>23091.19</v>
      </c>
      <c r="G19" s="17">
        <v>1195.3399999999999</v>
      </c>
      <c r="H19" s="17">
        <v>514.04</v>
      </c>
      <c r="I19" s="10">
        <v>5.15</v>
      </c>
      <c r="J19" s="17">
        <v>277.32</v>
      </c>
      <c r="K19" s="18">
        <v>4.7300000000000004</v>
      </c>
      <c r="L19" s="10">
        <v>1.46</v>
      </c>
      <c r="M19" s="5">
        <v>-124.0180491738669</v>
      </c>
      <c r="N19" s="11">
        <v>-17.259999959179972</v>
      </c>
      <c r="O19" s="10"/>
      <c r="P19" s="10"/>
      <c r="Q19" s="10"/>
      <c r="R19" s="10"/>
      <c r="S19" s="10"/>
      <c r="T19" s="10"/>
      <c r="U19" s="18">
        <v>-3</v>
      </c>
      <c r="V19" s="18" t="s">
        <v>326</v>
      </c>
      <c r="W19" s="7">
        <v>1.28</v>
      </c>
      <c r="X19" s="93">
        <v>0.12</v>
      </c>
      <c r="Y19" s="4">
        <v>-1.7000000000000001E-2</v>
      </c>
      <c r="Z19" s="95">
        <v>7.6706509609369864E-3</v>
      </c>
      <c r="AA19" s="4">
        <v>0.24299999999999999</v>
      </c>
      <c r="AB19" s="95">
        <v>6.4353634123571604E-2</v>
      </c>
    </row>
    <row r="20" spans="1:28">
      <c r="A20" s="21" t="s">
        <v>112</v>
      </c>
      <c r="B20" s="21" t="s">
        <v>94</v>
      </c>
      <c r="C20" s="21" t="s">
        <v>96</v>
      </c>
      <c r="D20" s="21" t="s">
        <v>144</v>
      </c>
      <c r="E20" s="17">
        <v>969274.65</v>
      </c>
      <c r="F20" s="17">
        <v>28618.67</v>
      </c>
      <c r="G20" s="17">
        <v>1768.88</v>
      </c>
      <c r="H20" s="17">
        <v>160.36000000000001</v>
      </c>
      <c r="I20" s="10">
        <v>3.43</v>
      </c>
      <c r="J20" s="17">
        <v>166.22</v>
      </c>
      <c r="K20" s="18">
        <v>4.21</v>
      </c>
      <c r="L20" s="10">
        <v>3.59</v>
      </c>
      <c r="M20" s="5">
        <v>-117.79259500176167</v>
      </c>
      <c r="N20" s="11">
        <v>-16.523724187923833</v>
      </c>
      <c r="O20" s="10"/>
      <c r="P20" s="10"/>
      <c r="Q20" s="10"/>
      <c r="R20" s="10"/>
      <c r="S20" s="10"/>
      <c r="T20" s="10"/>
      <c r="U20" s="18">
        <v>-2.9</v>
      </c>
      <c r="V20" s="18" t="s">
        <v>326</v>
      </c>
      <c r="W20" s="7">
        <v>0.12616666666666665</v>
      </c>
      <c r="X20" s="93">
        <v>0.12</v>
      </c>
      <c r="Y20" s="4">
        <v>-1.2000000000000002E-2</v>
      </c>
      <c r="Z20" s="95">
        <v>8.9080545956747165E-3</v>
      </c>
      <c r="AA20" s="4">
        <v>7.5000000000000011E-2</v>
      </c>
      <c r="AB20" s="95">
        <v>4.636431664484477E-2</v>
      </c>
    </row>
    <row r="21" spans="1:28">
      <c r="A21" s="21" t="s">
        <v>113</v>
      </c>
      <c r="B21" s="21" t="s">
        <v>94</v>
      </c>
      <c r="C21" s="21" t="s">
        <v>145</v>
      </c>
      <c r="D21" s="21" t="s">
        <v>146</v>
      </c>
      <c r="E21" s="17">
        <v>973050.18</v>
      </c>
      <c r="F21" s="17">
        <v>25318.85</v>
      </c>
      <c r="G21" s="17">
        <v>1540.58</v>
      </c>
      <c r="H21" s="17">
        <v>8.44</v>
      </c>
      <c r="I21" s="10">
        <v>0.35</v>
      </c>
      <c r="J21" s="17">
        <v>78.39</v>
      </c>
      <c r="K21" s="18">
        <v>2.0699999999999998</v>
      </c>
      <c r="L21" s="10">
        <v>1.1399999999999999</v>
      </c>
      <c r="M21" s="5">
        <v>-111.64216203051555</v>
      </c>
      <c r="N21" s="11">
        <v>-13.962787150603956</v>
      </c>
      <c r="O21" s="10"/>
      <c r="P21" s="10"/>
      <c r="Q21" s="10"/>
      <c r="R21" s="10"/>
      <c r="S21" s="10"/>
      <c r="T21" s="10"/>
      <c r="U21" s="18">
        <v>-3.1</v>
      </c>
      <c r="V21" s="18" t="s">
        <v>326</v>
      </c>
      <c r="W21" s="7">
        <v>-1.24</v>
      </c>
      <c r="X21" s="93">
        <v>0.12</v>
      </c>
      <c r="Y21" s="4">
        <v>1.9999999999999992E-3</v>
      </c>
      <c r="Z21" s="95">
        <v>4.5046250213698876E-3</v>
      </c>
      <c r="AA21" s="4">
        <v>8.6999999999999994E-2</v>
      </c>
      <c r="AB21" s="95">
        <v>9.6701187225431473E-2</v>
      </c>
    </row>
    <row r="22" spans="1:28">
      <c r="A22" s="47" t="s">
        <v>114</v>
      </c>
      <c r="B22" s="47" t="s">
        <v>147</v>
      </c>
      <c r="C22" s="47" t="s">
        <v>148</v>
      </c>
      <c r="D22" s="47" t="s">
        <v>149</v>
      </c>
      <c r="E22" s="19">
        <v>967166.79</v>
      </c>
      <c r="F22" s="19">
        <v>31982.11</v>
      </c>
      <c r="G22" s="19">
        <v>0</v>
      </c>
      <c r="H22" s="19">
        <v>282.2</v>
      </c>
      <c r="I22" s="19">
        <v>20.22</v>
      </c>
      <c r="J22" s="19">
        <v>530.16</v>
      </c>
      <c r="K22" s="19">
        <v>7.73</v>
      </c>
      <c r="L22" s="19">
        <v>9.99</v>
      </c>
      <c r="M22" s="14"/>
      <c r="N22" s="14"/>
      <c r="O22" s="36"/>
      <c r="P22" s="36"/>
      <c r="Q22" s="36"/>
      <c r="R22" s="36"/>
      <c r="S22" s="36"/>
      <c r="T22" s="36"/>
      <c r="U22" s="36"/>
      <c r="V22" s="36"/>
      <c r="W22" s="36"/>
      <c r="X22" s="36"/>
      <c r="Y22" s="36"/>
      <c r="Z22" s="36"/>
      <c r="AA22" s="36"/>
      <c r="AB22" s="36"/>
    </row>
    <row r="23" spans="1:28" ht="15">
      <c r="A23" s="21" t="s">
        <v>269</v>
      </c>
      <c r="B23" s="21"/>
    </row>
    <row r="24" spans="1:28" ht="15">
      <c r="A24" s="21" t="s">
        <v>324</v>
      </c>
    </row>
    <row r="25" spans="1:28" ht="15">
      <c r="A25" s="21" t="s">
        <v>317</v>
      </c>
    </row>
    <row r="26" spans="1:28" ht="15">
      <c r="A26" s="21" t="s">
        <v>322</v>
      </c>
    </row>
    <row r="27" spans="1:28">
      <c r="A27" s="21"/>
    </row>
  </sheetData>
  <mergeCells count="11">
    <mergeCell ref="W4:X4"/>
    <mergeCell ref="Y4:Z4"/>
    <mergeCell ref="AA4:AB4"/>
    <mergeCell ref="M2:N2"/>
    <mergeCell ref="P3:Q3"/>
    <mergeCell ref="W3:X3"/>
    <mergeCell ref="Y3:Z3"/>
    <mergeCell ref="AA3:AB3"/>
    <mergeCell ref="P4:Q4"/>
    <mergeCell ref="U3:V3"/>
    <mergeCell ref="U4:V4"/>
  </mergeCells>
  <phoneticPr fontId="8"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ED5F70-7976-3A41-B5C8-2F0166BCDC20}">
  <dimension ref="A1:E33"/>
  <sheetViews>
    <sheetView zoomScale="112" zoomScaleNormal="112" workbookViewId="0"/>
  </sheetViews>
  <sheetFormatPr baseColWidth="10" defaultColWidth="11" defaultRowHeight="13"/>
  <cols>
    <col min="2" max="2" width="7.19921875" customWidth="1"/>
    <col min="3" max="3" width="14" style="2" customWidth="1"/>
    <col min="4" max="4" width="12.796875" customWidth="1"/>
    <col min="5" max="5" width="7.59765625" customWidth="1"/>
  </cols>
  <sheetData>
    <row r="1" spans="1:5" ht="16">
      <c r="A1" s="72" t="s">
        <v>312</v>
      </c>
      <c r="B1" s="21"/>
      <c r="C1" s="10"/>
      <c r="E1" s="45"/>
    </row>
    <row r="2" spans="1:5" ht="4" customHeight="1">
      <c r="A2" s="45"/>
      <c r="B2" s="21"/>
      <c r="C2" s="10"/>
      <c r="E2" s="45"/>
    </row>
    <row r="3" spans="1:5">
      <c r="A3" s="32" t="s">
        <v>224</v>
      </c>
      <c r="B3" s="62" t="s">
        <v>223</v>
      </c>
      <c r="C3" s="23" t="s">
        <v>16</v>
      </c>
      <c r="D3" s="23" t="s">
        <v>17</v>
      </c>
      <c r="E3" s="32" t="s">
        <v>21</v>
      </c>
    </row>
    <row r="4" spans="1:5">
      <c r="A4" s="45" t="s">
        <v>188</v>
      </c>
      <c r="B4" s="21" t="s">
        <v>187</v>
      </c>
      <c r="C4" s="10" t="s">
        <v>268</v>
      </c>
      <c r="D4" s="10" t="s">
        <v>328</v>
      </c>
      <c r="E4" s="45" t="s">
        <v>19</v>
      </c>
    </row>
    <row r="5" spans="1:5">
      <c r="A5" s="45" t="s">
        <v>42</v>
      </c>
      <c r="B5" s="21"/>
      <c r="C5" s="10">
        <v>6.8</v>
      </c>
      <c r="D5" s="2"/>
      <c r="E5" s="45" t="s">
        <v>20</v>
      </c>
    </row>
    <row r="6" spans="1:5" ht="17">
      <c r="A6" s="45" t="s">
        <v>212</v>
      </c>
      <c r="B6" s="21" t="s">
        <v>186</v>
      </c>
      <c r="C6" s="10">
        <v>525</v>
      </c>
      <c r="D6" s="2"/>
      <c r="E6" s="45" t="s">
        <v>19</v>
      </c>
    </row>
    <row r="7" spans="1:5">
      <c r="A7" s="45" t="s">
        <v>50</v>
      </c>
      <c r="B7" s="21" t="s">
        <v>186</v>
      </c>
      <c r="C7" s="10">
        <v>0.76</v>
      </c>
      <c r="D7" s="2"/>
      <c r="E7" s="45" t="s">
        <v>297</v>
      </c>
    </row>
    <row r="8" spans="1:5">
      <c r="A8" s="45" t="s">
        <v>44</v>
      </c>
      <c r="B8" s="21" t="s">
        <v>186</v>
      </c>
      <c r="C8" s="10">
        <v>270</v>
      </c>
      <c r="D8" s="2"/>
      <c r="E8" s="45" t="s">
        <v>298</v>
      </c>
    </row>
    <row r="9" spans="1:5">
      <c r="A9" s="45" t="s">
        <v>45</v>
      </c>
      <c r="B9" s="21" t="s">
        <v>186</v>
      </c>
      <c r="C9" s="10">
        <v>24</v>
      </c>
      <c r="D9" s="2"/>
      <c r="E9" s="45" t="s">
        <v>298</v>
      </c>
    </row>
    <row r="10" spans="1:5">
      <c r="A10" s="45" t="s">
        <v>46</v>
      </c>
      <c r="B10" s="21" t="s">
        <v>186</v>
      </c>
      <c r="C10" s="10">
        <v>0.16</v>
      </c>
      <c r="D10" s="2"/>
      <c r="E10" s="45" t="s">
        <v>298</v>
      </c>
    </row>
    <row r="11" spans="1:5">
      <c r="A11" s="45" t="s">
        <v>47</v>
      </c>
      <c r="B11" s="21" t="s">
        <v>186</v>
      </c>
      <c r="C11" s="10">
        <v>2E-3</v>
      </c>
      <c r="D11" s="2"/>
      <c r="E11" s="45" t="s">
        <v>298</v>
      </c>
    </row>
    <row r="12" spans="1:5">
      <c r="A12" s="45" t="s">
        <v>48</v>
      </c>
      <c r="B12" s="21" t="s">
        <v>186</v>
      </c>
      <c r="C12" s="10">
        <v>0.26</v>
      </c>
      <c r="D12" s="2"/>
      <c r="E12" s="45" t="s">
        <v>298</v>
      </c>
    </row>
    <row r="13" spans="1:5">
      <c r="A13" s="45" t="s">
        <v>49</v>
      </c>
      <c r="B13" s="21" t="s">
        <v>186</v>
      </c>
      <c r="C13" s="10">
        <v>0.53</v>
      </c>
      <c r="D13" s="2"/>
      <c r="E13" s="45" t="s">
        <v>298</v>
      </c>
    </row>
    <row r="14" spans="1:5">
      <c r="A14" s="45" t="s">
        <v>43</v>
      </c>
      <c r="B14" s="21" t="s">
        <v>186</v>
      </c>
      <c r="C14" s="10">
        <v>3.71</v>
      </c>
      <c r="D14" s="2"/>
      <c r="E14" s="45" t="s">
        <v>297</v>
      </c>
    </row>
    <row r="15" spans="1:5">
      <c r="A15" s="45" t="s">
        <v>51</v>
      </c>
      <c r="B15" s="21" t="s">
        <v>186</v>
      </c>
      <c r="C15" s="10">
        <v>164</v>
      </c>
      <c r="D15" s="2"/>
      <c r="E15" s="45" t="s">
        <v>297</v>
      </c>
    </row>
    <row r="16" spans="1:5" ht="17">
      <c r="A16" s="45" t="s">
        <v>213</v>
      </c>
      <c r="B16" s="21" t="s">
        <v>186</v>
      </c>
      <c r="C16" s="10">
        <v>5400</v>
      </c>
      <c r="D16" s="2">
        <v>22100</v>
      </c>
      <c r="E16" s="45" t="s">
        <v>299</v>
      </c>
    </row>
    <row r="17" spans="1:5" ht="17">
      <c r="A17" s="45" t="s">
        <v>214</v>
      </c>
      <c r="B17" s="21" t="s">
        <v>186</v>
      </c>
      <c r="C17" s="10">
        <v>200</v>
      </c>
      <c r="D17" s="2">
        <v>450</v>
      </c>
      <c r="E17" s="45" t="s">
        <v>299</v>
      </c>
    </row>
    <row r="18" spans="1:5" ht="17">
      <c r="A18" s="45" t="s">
        <v>215</v>
      </c>
      <c r="B18" s="21" t="s">
        <v>186</v>
      </c>
      <c r="C18" s="10">
        <v>12</v>
      </c>
      <c r="D18" s="2">
        <v>17</v>
      </c>
      <c r="E18" s="45" t="s">
        <v>299</v>
      </c>
    </row>
    <row r="19" spans="1:5" ht="17">
      <c r="A19" s="45" t="s">
        <v>216</v>
      </c>
      <c r="B19" s="21" t="s">
        <v>185</v>
      </c>
      <c r="C19" s="75" t="s">
        <v>217</v>
      </c>
      <c r="D19" s="2"/>
      <c r="E19" s="45" t="s">
        <v>300</v>
      </c>
    </row>
    <row r="20" spans="1:5" ht="17">
      <c r="A20" s="45" t="s">
        <v>218</v>
      </c>
      <c r="B20" s="21" t="s">
        <v>185</v>
      </c>
      <c r="C20" s="75" t="s">
        <v>219</v>
      </c>
      <c r="D20" s="2"/>
      <c r="E20" s="45" t="s">
        <v>300</v>
      </c>
    </row>
    <row r="21" spans="1:5" ht="17">
      <c r="A21" s="45" t="s">
        <v>220</v>
      </c>
      <c r="B21" s="21" t="s">
        <v>185</v>
      </c>
      <c r="C21" s="75" t="s">
        <v>316</v>
      </c>
      <c r="D21" s="78" t="s">
        <v>315</v>
      </c>
      <c r="E21" s="45" t="s">
        <v>301</v>
      </c>
    </row>
    <row r="22" spans="1:5" ht="17">
      <c r="A22" s="45" t="s">
        <v>221</v>
      </c>
      <c r="B22" s="21" t="s">
        <v>185</v>
      </c>
      <c r="C22" s="75" t="s">
        <v>266</v>
      </c>
      <c r="D22" s="78" t="s">
        <v>252</v>
      </c>
      <c r="E22" s="45" t="s">
        <v>302</v>
      </c>
    </row>
    <row r="23" spans="1:5" ht="17">
      <c r="A23" s="50" t="s">
        <v>222</v>
      </c>
      <c r="B23" s="47" t="s">
        <v>185</v>
      </c>
      <c r="C23" s="79" t="s">
        <v>267</v>
      </c>
      <c r="D23" s="80" t="s">
        <v>253</v>
      </c>
      <c r="E23" s="50" t="s">
        <v>302</v>
      </c>
    </row>
    <row r="24" spans="1:5">
      <c r="A24" s="45"/>
      <c r="B24" s="21"/>
      <c r="C24" s="10"/>
      <c r="E24" s="45"/>
    </row>
    <row r="25" spans="1:5" ht="17">
      <c r="A25" s="45" t="s">
        <v>19</v>
      </c>
      <c r="B25" s="45" t="s">
        <v>310</v>
      </c>
      <c r="C25" s="10"/>
      <c r="E25" s="45"/>
    </row>
    <row r="26" spans="1:5">
      <c r="A26" s="45" t="s">
        <v>20</v>
      </c>
      <c r="B26" s="45" t="s">
        <v>303</v>
      </c>
      <c r="C26" s="10"/>
      <c r="E26" s="45"/>
    </row>
    <row r="27" spans="1:5" ht="17">
      <c r="A27" s="45" t="s">
        <v>297</v>
      </c>
      <c r="B27" s="21" t="s">
        <v>309</v>
      </c>
      <c r="C27" s="10"/>
      <c r="E27" s="45"/>
    </row>
    <row r="28" spans="1:5">
      <c r="A28" s="45" t="s">
        <v>298</v>
      </c>
      <c r="B28" s="45" t="s">
        <v>304</v>
      </c>
      <c r="C28" s="10"/>
      <c r="E28" s="45"/>
    </row>
    <row r="29" spans="1:5" ht="17">
      <c r="B29" s="21" t="s">
        <v>308</v>
      </c>
      <c r="C29" s="10"/>
      <c r="E29" s="45"/>
    </row>
    <row r="30" spans="1:5">
      <c r="A30" s="45" t="s">
        <v>299</v>
      </c>
      <c r="B30" s="21" t="s">
        <v>305</v>
      </c>
      <c r="C30" s="10"/>
      <c r="E30" s="45"/>
    </row>
    <row r="31" spans="1:5">
      <c r="A31" s="45" t="s">
        <v>300</v>
      </c>
      <c r="B31" s="21" t="s">
        <v>306</v>
      </c>
      <c r="C31" s="10"/>
      <c r="E31" s="45"/>
    </row>
    <row r="32" spans="1:5" ht="17">
      <c r="A32" s="45" t="s">
        <v>301</v>
      </c>
      <c r="B32" s="21" t="s">
        <v>401</v>
      </c>
      <c r="C32" s="10"/>
      <c r="E32" s="45"/>
    </row>
    <row r="33" spans="1:5">
      <c r="A33" s="45" t="s">
        <v>302</v>
      </c>
      <c r="B33" s="45" t="s">
        <v>307</v>
      </c>
      <c r="C33" s="10"/>
      <c r="E33" s="45"/>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57CE49-C194-8A47-A302-6E4EFC4D544D}">
  <dimension ref="A1:P37"/>
  <sheetViews>
    <sheetView zoomScaleNormal="50" workbookViewId="0"/>
  </sheetViews>
  <sheetFormatPr baseColWidth="10" defaultColWidth="11" defaultRowHeight="13"/>
  <cols>
    <col min="1" max="1" width="33.19921875" style="21" customWidth="1"/>
    <col min="2" max="2" width="29.3984375" style="21" customWidth="1"/>
    <col min="3" max="3" width="26.3984375" style="21" customWidth="1"/>
    <col min="4" max="11" width="7" style="10" customWidth="1"/>
    <col min="12" max="12" width="7.59765625" style="10" customWidth="1"/>
    <col min="13" max="15" width="7" style="10" customWidth="1"/>
    <col min="16" max="16" width="9" style="10" customWidth="1"/>
    <col min="17" max="16384" width="11" style="45"/>
  </cols>
  <sheetData>
    <row r="1" spans="1:16" ht="16">
      <c r="A1" s="71" t="s">
        <v>327</v>
      </c>
      <c r="G1" s="50"/>
      <c r="H1" s="50"/>
      <c r="I1" s="50"/>
    </row>
    <row r="2" spans="1:16" ht="17">
      <c r="A2" s="76" t="s">
        <v>38</v>
      </c>
      <c r="B2" s="76" t="s">
        <v>179</v>
      </c>
      <c r="C2" s="76" t="s">
        <v>21</v>
      </c>
      <c r="D2" s="118" t="s">
        <v>272</v>
      </c>
      <c r="E2" s="118"/>
      <c r="F2" s="118"/>
      <c r="G2" s="111" t="s">
        <v>0</v>
      </c>
      <c r="H2" s="111"/>
      <c r="I2" s="111"/>
      <c r="J2" s="118" t="s">
        <v>273</v>
      </c>
      <c r="K2" s="118"/>
      <c r="L2" s="118"/>
      <c r="M2" s="118" t="s">
        <v>1</v>
      </c>
      <c r="N2" s="118"/>
      <c r="O2" s="118"/>
      <c r="P2" s="76" t="s">
        <v>274</v>
      </c>
    </row>
    <row r="3" spans="1:16">
      <c r="A3" s="47"/>
      <c r="B3" s="47"/>
      <c r="C3" s="47"/>
      <c r="D3" s="36" t="s">
        <v>2</v>
      </c>
      <c r="E3" s="36" t="s">
        <v>3</v>
      </c>
      <c r="F3" s="36" t="s">
        <v>4</v>
      </c>
      <c r="G3" s="36" t="s">
        <v>2</v>
      </c>
      <c r="H3" s="36" t="s">
        <v>3</v>
      </c>
      <c r="I3" s="36" t="s">
        <v>4</v>
      </c>
      <c r="J3" s="36" t="s">
        <v>2</v>
      </c>
      <c r="K3" s="36" t="s">
        <v>3</v>
      </c>
      <c r="L3" s="36" t="s">
        <v>4</v>
      </c>
      <c r="M3" s="36" t="s">
        <v>2</v>
      </c>
      <c r="N3" s="36" t="s">
        <v>3</v>
      </c>
      <c r="O3" s="36" t="s">
        <v>4</v>
      </c>
      <c r="P3" s="36" t="s">
        <v>27</v>
      </c>
    </row>
    <row r="4" spans="1:16">
      <c r="A4" s="58" t="s">
        <v>33</v>
      </c>
    </row>
    <row r="5" spans="1:16" ht="17">
      <c r="A5" s="21" t="s">
        <v>275</v>
      </c>
      <c r="B5" s="21" t="s">
        <v>280</v>
      </c>
      <c r="C5" s="21" t="s">
        <v>278</v>
      </c>
      <c r="D5" s="17">
        <v>88.017400000000009</v>
      </c>
      <c r="E5" s="17">
        <v>10122.001000000002</v>
      </c>
      <c r="F5" s="17">
        <v>5105.0092000000013</v>
      </c>
      <c r="G5" s="17"/>
      <c r="H5" s="17"/>
      <c r="I5" s="17"/>
      <c r="J5" s="17"/>
      <c r="K5" s="17"/>
    </row>
    <row r="6" spans="1:16" ht="17">
      <c r="A6" s="21" t="s">
        <v>275</v>
      </c>
      <c r="B6" s="21" t="s">
        <v>281</v>
      </c>
      <c r="C6" s="21" t="s">
        <v>279</v>
      </c>
      <c r="D6" s="17">
        <v>2200.4350000000004</v>
      </c>
      <c r="E6" s="17">
        <v>4400.8700000000008</v>
      </c>
      <c r="F6" s="17">
        <v>3300.6525000000006</v>
      </c>
      <c r="G6" s="17"/>
      <c r="H6" s="17"/>
      <c r="I6" s="17"/>
      <c r="J6" s="17"/>
      <c r="K6" s="17"/>
    </row>
    <row r="7" spans="1:16" ht="15">
      <c r="A7" s="21" t="s">
        <v>270</v>
      </c>
      <c r="B7" s="21" t="s">
        <v>282</v>
      </c>
      <c r="C7" s="21" t="s">
        <v>22</v>
      </c>
      <c r="D7" s="17"/>
      <c r="E7" s="17"/>
      <c r="F7" s="17">
        <v>1300</v>
      </c>
      <c r="G7" s="17"/>
      <c r="H7" s="17"/>
      <c r="I7" s="17"/>
      <c r="J7" s="17"/>
      <c r="K7" s="17"/>
    </row>
    <row r="8" spans="1:16">
      <c r="A8" s="21" t="s">
        <v>5</v>
      </c>
      <c r="B8" s="58" t="s">
        <v>6</v>
      </c>
      <c r="C8" s="21" t="s">
        <v>22</v>
      </c>
      <c r="D8" s="17">
        <v>465.99999999999994</v>
      </c>
      <c r="E8" s="17">
        <v>5328</v>
      </c>
      <c r="F8" s="17">
        <v>2897</v>
      </c>
      <c r="G8" s="17">
        <v>279.59999999999991</v>
      </c>
      <c r="H8" s="17">
        <v>1332</v>
      </c>
      <c r="I8" s="17">
        <v>805.8</v>
      </c>
      <c r="J8" s="17">
        <v>931.99999999999989</v>
      </c>
      <c r="K8" s="17">
        <v>13320</v>
      </c>
      <c r="L8" s="17">
        <v>7126</v>
      </c>
      <c r="M8" s="17">
        <v>46.599999999999994</v>
      </c>
      <c r="N8" s="17">
        <v>466.2</v>
      </c>
      <c r="O8" s="17">
        <v>256.39999999999998</v>
      </c>
      <c r="P8" s="18">
        <v>3.5951849094068007</v>
      </c>
    </row>
    <row r="9" spans="1:16" ht="15">
      <c r="A9" s="21" t="s">
        <v>271</v>
      </c>
      <c r="B9" s="58" t="s">
        <v>6</v>
      </c>
      <c r="C9" s="21" t="s">
        <v>23</v>
      </c>
      <c r="D9" s="17">
        <v>116.49999999999999</v>
      </c>
      <c r="E9" s="17">
        <v>690</v>
      </c>
      <c r="F9" s="17">
        <v>403.25</v>
      </c>
      <c r="G9" s="17">
        <v>62.909999999999982</v>
      </c>
      <c r="H9" s="17">
        <v>155.25</v>
      </c>
      <c r="I9" s="17">
        <v>109.07999999999998</v>
      </c>
      <c r="J9" s="17">
        <v>163.09999999999997</v>
      </c>
      <c r="K9" s="17">
        <v>1207.5</v>
      </c>
      <c r="L9" s="17">
        <v>685.3</v>
      </c>
      <c r="M9" s="18">
        <v>1.1649999999999998</v>
      </c>
      <c r="N9" s="18">
        <v>6.0375000000000005</v>
      </c>
      <c r="O9" s="18">
        <v>3.6012500000000003</v>
      </c>
      <c r="P9" s="18">
        <v>3.6968280161349472</v>
      </c>
    </row>
    <row r="10" spans="1:16">
      <c r="B10" s="58"/>
      <c r="D10" s="17"/>
      <c r="E10" s="17"/>
      <c r="F10" s="17"/>
      <c r="G10" s="17"/>
      <c r="H10" s="17"/>
      <c r="I10" s="17"/>
      <c r="J10" s="17"/>
      <c r="K10" s="17"/>
    </row>
    <row r="11" spans="1:16">
      <c r="A11" s="58" t="s">
        <v>18</v>
      </c>
      <c r="B11" s="58"/>
      <c r="D11" s="17"/>
      <c r="E11" s="17"/>
      <c r="F11" s="17"/>
      <c r="G11" s="17"/>
      <c r="H11" s="17"/>
      <c r="I11" s="17"/>
      <c r="J11" s="17"/>
      <c r="K11" s="17"/>
    </row>
    <row r="12" spans="1:16">
      <c r="A12" s="21" t="s">
        <v>7</v>
      </c>
      <c r="B12" s="58" t="s">
        <v>6</v>
      </c>
      <c r="C12" s="21" t="s">
        <v>23</v>
      </c>
      <c r="D12" s="17">
        <v>326.19999999999993</v>
      </c>
      <c r="E12" s="17">
        <v>3729.6</v>
      </c>
      <c r="F12" s="17">
        <v>2027.8999999999999</v>
      </c>
      <c r="G12" s="18">
        <v>5.5919999999999979</v>
      </c>
      <c r="H12" s="17">
        <v>66.600000000000009</v>
      </c>
      <c r="I12" s="17">
        <v>36.096000000000004</v>
      </c>
      <c r="J12" s="18">
        <v>2.7959999999999998</v>
      </c>
      <c r="K12" s="17">
        <v>79.92</v>
      </c>
      <c r="L12" s="17">
        <v>41.358000000000004</v>
      </c>
      <c r="M12" s="18">
        <v>4.6599999999999996E-2</v>
      </c>
      <c r="N12" s="18">
        <v>9.3239999999999998</v>
      </c>
      <c r="O12" s="18">
        <v>4.6852999999999998</v>
      </c>
      <c r="P12" s="17">
        <v>56.18074024822694</v>
      </c>
    </row>
    <row r="13" spans="1:16">
      <c r="A13" s="21" t="s">
        <v>8</v>
      </c>
      <c r="B13" s="58" t="s">
        <v>6</v>
      </c>
      <c r="C13" s="21" t="s">
        <v>23</v>
      </c>
      <c r="D13" s="17">
        <v>442.69999999999993</v>
      </c>
      <c r="E13" s="17">
        <v>5061.5999999999995</v>
      </c>
      <c r="F13" s="17">
        <v>2752.1499999999996</v>
      </c>
      <c r="G13" s="17">
        <v>16.775999999999993</v>
      </c>
      <c r="H13" s="17">
        <v>213.12</v>
      </c>
      <c r="I13" s="17">
        <v>114.94799999999999</v>
      </c>
      <c r="J13" s="18">
        <v>5.5919999999999996</v>
      </c>
      <c r="K13" s="17">
        <v>532.79999999999995</v>
      </c>
      <c r="L13" s="17">
        <v>269.19599999999997</v>
      </c>
      <c r="M13" s="18">
        <v>9.3199999999999991E-2</v>
      </c>
      <c r="N13" s="18">
        <v>13.985999999999999</v>
      </c>
      <c r="O13" s="18">
        <v>7.0395999999999992</v>
      </c>
      <c r="P13" s="17">
        <v>23.942565333890105</v>
      </c>
    </row>
    <row r="14" spans="1:16">
      <c r="A14" s="21" t="s">
        <v>9</v>
      </c>
      <c r="B14" s="58" t="s">
        <v>6</v>
      </c>
      <c r="C14" s="21" t="s">
        <v>23</v>
      </c>
      <c r="D14" s="17">
        <v>139.80000000000001</v>
      </c>
      <c r="E14" s="17">
        <v>1598.4</v>
      </c>
      <c r="F14" s="17">
        <v>869.10000000000014</v>
      </c>
      <c r="G14" s="17">
        <v>274.00799999999992</v>
      </c>
      <c r="H14" s="17">
        <v>1265.4000000000001</v>
      </c>
      <c r="I14" s="17">
        <v>769.70399999999995</v>
      </c>
      <c r="J14" s="17"/>
      <c r="K14" s="17"/>
      <c r="L14" s="17"/>
      <c r="M14" s="18"/>
      <c r="N14" s="18"/>
      <c r="O14" s="18"/>
      <c r="P14" s="18">
        <v>1.1291353559290327</v>
      </c>
    </row>
    <row r="15" spans="1:16">
      <c r="A15" s="21" t="s">
        <v>10</v>
      </c>
      <c r="B15" s="58" t="s">
        <v>6</v>
      </c>
      <c r="C15" s="21" t="s">
        <v>23</v>
      </c>
      <c r="D15" s="17">
        <v>23.300000000000011</v>
      </c>
      <c r="E15" s="17">
        <v>266.40000000000055</v>
      </c>
      <c r="F15" s="17">
        <v>144.85000000000036</v>
      </c>
      <c r="G15" s="17">
        <v>262.8239999999999</v>
      </c>
      <c r="H15" s="17">
        <v>1118.8800000000001</v>
      </c>
      <c r="I15" s="17">
        <v>690.85199999999998</v>
      </c>
      <c r="J15" s="17"/>
      <c r="K15" s="17"/>
      <c r="L15" s="17"/>
      <c r="M15" s="18"/>
      <c r="N15" s="18"/>
      <c r="O15" s="18"/>
      <c r="P15" s="18">
        <v>0.2</v>
      </c>
    </row>
    <row r="17" spans="1:16">
      <c r="A17" s="58" t="s">
        <v>12</v>
      </c>
      <c r="D17" s="17"/>
      <c r="E17" s="17"/>
      <c r="F17" s="17"/>
      <c r="G17" s="17"/>
      <c r="H17" s="17"/>
      <c r="I17" s="17"/>
      <c r="J17" s="17"/>
      <c r="K17" s="17"/>
      <c r="L17" s="17"/>
      <c r="M17" s="18"/>
      <c r="N17" s="18"/>
      <c r="O17" s="18"/>
      <c r="P17" s="17"/>
    </row>
    <row r="18" spans="1:16" ht="15">
      <c r="A18" s="107" t="s">
        <v>398</v>
      </c>
      <c r="B18" s="107" t="s">
        <v>397</v>
      </c>
      <c r="C18" s="107" t="s">
        <v>353</v>
      </c>
      <c r="D18" s="110"/>
      <c r="E18" s="110"/>
      <c r="F18" s="109">
        <v>2700</v>
      </c>
      <c r="G18" s="110"/>
      <c r="H18" s="110"/>
      <c r="I18" s="109">
        <v>930</v>
      </c>
      <c r="J18" s="17"/>
      <c r="K18" s="17"/>
      <c r="L18" s="17"/>
      <c r="M18" s="18"/>
      <c r="N18" s="18"/>
      <c r="O18" s="18"/>
      <c r="P18" s="18"/>
    </row>
    <row r="19" spans="1:16">
      <c r="A19" s="21" t="s">
        <v>13</v>
      </c>
      <c r="B19" s="21" t="s">
        <v>283</v>
      </c>
      <c r="C19" s="21" t="s">
        <v>24</v>
      </c>
      <c r="D19" s="17"/>
      <c r="E19" s="17"/>
      <c r="F19" s="17">
        <v>54787.5</v>
      </c>
      <c r="G19" s="17">
        <v>1643.625</v>
      </c>
      <c r="H19" s="17">
        <v>2191.5</v>
      </c>
      <c r="I19" s="17">
        <v>1917.5625</v>
      </c>
      <c r="J19" s="17"/>
      <c r="K19" s="17"/>
      <c r="L19" s="17">
        <v>262980</v>
      </c>
      <c r="M19" s="18"/>
      <c r="N19" s="18"/>
      <c r="O19" s="17">
        <v>708.24132932166287</v>
      </c>
      <c r="P19" s="17">
        <v>28.571428571428573</v>
      </c>
    </row>
    <row r="20" spans="1:16">
      <c r="A20" s="21" t="s">
        <v>15</v>
      </c>
      <c r="B20" s="21" t="s">
        <v>284</v>
      </c>
      <c r="C20" s="21" t="s">
        <v>353</v>
      </c>
      <c r="D20" s="17">
        <v>11972.083333333334</v>
      </c>
      <c r="E20" s="17">
        <v>15624.583333333334</v>
      </c>
      <c r="F20" s="17">
        <v>13798.333333333334</v>
      </c>
      <c r="G20" s="18"/>
      <c r="H20" s="17"/>
      <c r="I20" s="17">
        <v>11476.782067391992</v>
      </c>
      <c r="J20" s="17">
        <v>45047.5</v>
      </c>
      <c r="K20" s="17"/>
      <c r="L20" s="17"/>
      <c r="M20" s="18"/>
      <c r="N20" s="18"/>
      <c r="O20" s="18"/>
      <c r="P20" s="17">
        <v>1.2022824213537493</v>
      </c>
    </row>
    <row r="22" spans="1:16">
      <c r="A22" s="58" t="s">
        <v>35</v>
      </c>
    </row>
    <row r="23" spans="1:16">
      <c r="A23" s="21" t="s">
        <v>11</v>
      </c>
      <c r="B23" s="58" t="s">
        <v>6</v>
      </c>
      <c r="C23" s="21" t="s">
        <v>28</v>
      </c>
      <c r="D23" s="17">
        <v>3364.9431735563135</v>
      </c>
      <c r="E23" s="17">
        <v>6729.8863471126269</v>
      </c>
      <c r="F23" s="17">
        <v>5047.41476033447</v>
      </c>
      <c r="G23" s="17">
        <v>219.86162231415085</v>
      </c>
      <c r="H23" s="17">
        <v>439.7232446283017</v>
      </c>
      <c r="I23" s="17">
        <v>329.79243347122627</v>
      </c>
      <c r="J23" s="17">
        <v>236215</v>
      </c>
      <c r="K23" s="17">
        <v>472430</v>
      </c>
      <c r="L23" s="17">
        <v>354322</v>
      </c>
      <c r="M23" s="18">
        <v>0.10530876312000001</v>
      </c>
      <c r="N23" s="18">
        <v>41.3</v>
      </c>
      <c r="O23" s="18">
        <v>20.7</v>
      </c>
      <c r="P23" s="17">
        <v>15.30482281599965</v>
      </c>
    </row>
    <row r="24" spans="1:16">
      <c r="A24" s="21" t="s">
        <v>14</v>
      </c>
      <c r="B24" s="21" t="s">
        <v>392</v>
      </c>
      <c r="C24" s="21" t="s">
        <v>26</v>
      </c>
      <c r="F24" s="17">
        <v>14.463961097982185</v>
      </c>
      <c r="G24" s="10">
        <v>5.3</v>
      </c>
      <c r="H24" s="17">
        <v>22.8</v>
      </c>
      <c r="I24" s="18">
        <v>5.3</v>
      </c>
      <c r="J24" s="17"/>
      <c r="K24" s="17"/>
      <c r="L24" s="17"/>
      <c r="M24" s="18"/>
      <c r="N24" s="18"/>
      <c r="O24" s="18"/>
      <c r="P24" s="17">
        <v>2.7290492637702237</v>
      </c>
    </row>
    <row r="25" spans="1:16">
      <c r="A25" s="21" t="s">
        <v>16</v>
      </c>
      <c r="B25" s="58" t="s">
        <v>6</v>
      </c>
      <c r="C25" s="21" t="s">
        <v>28</v>
      </c>
      <c r="D25" s="17">
        <v>292.30209544476702</v>
      </c>
      <c r="E25" s="17">
        <v>496.91356225610389</v>
      </c>
      <c r="F25" s="17">
        <v>394.60782885043545</v>
      </c>
      <c r="G25" s="18">
        <v>9.0292649248143348</v>
      </c>
      <c r="H25" s="17">
        <v>15.349750372184371</v>
      </c>
      <c r="I25" s="17">
        <v>12.189507648499353</v>
      </c>
      <c r="J25" s="17">
        <v>11688.157961692772</v>
      </c>
      <c r="K25" s="17">
        <v>19869.868534877711</v>
      </c>
      <c r="L25" s="17">
        <v>15779.013248285242</v>
      </c>
      <c r="M25" s="18"/>
      <c r="N25" s="18"/>
      <c r="O25" s="18"/>
      <c r="P25" s="17">
        <v>32.372745497970584</v>
      </c>
    </row>
    <row r="26" spans="1:16">
      <c r="A26" s="21" t="s">
        <v>31</v>
      </c>
      <c r="B26" s="58" t="s">
        <v>6</v>
      </c>
      <c r="C26" s="21" t="s">
        <v>26</v>
      </c>
      <c r="D26" s="17">
        <v>14.073841246707818</v>
      </c>
      <c r="E26" s="17">
        <v>388.78986444030346</v>
      </c>
      <c r="F26" s="17">
        <v>201.43185284350565</v>
      </c>
      <c r="G26" s="18">
        <v>0.51271421284392205</v>
      </c>
      <c r="H26" s="17">
        <v>14.163730129813345</v>
      </c>
      <c r="I26" s="18">
        <v>7.338222171328634</v>
      </c>
      <c r="J26" s="17"/>
      <c r="K26" s="17"/>
      <c r="L26" s="17"/>
      <c r="M26" s="18"/>
      <c r="N26" s="18"/>
      <c r="O26" s="18"/>
      <c r="P26" s="17">
        <v>27.449680336815842</v>
      </c>
    </row>
    <row r="27" spans="1:16">
      <c r="D27" s="17"/>
      <c r="E27" s="17"/>
      <c r="F27" s="17"/>
      <c r="G27" s="18"/>
      <c r="H27" s="17"/>
      <c r="I27" s="18"/>
      <c r="J27" s="17"/>
      <c r="K27" s="17"/>
      <c r="L27" s="17"/>
      <c r="M27" s="18"/>
      <c r="N27" s="18"/>
      <c r="O27" s="18"/>
      <c r="P27" s="17"/>
    </row>
    <row r="28" spans="1:16">
      <c r="A28" s="58" t="s">
        <v>36</v>
      </c>
      <c r="D28" s="17"/>
      <c r="E28" s="17"/>
      <c r="F28" s="17"/>
      <c r="G28" s="18"/>
      <c r="H28" s="17"/>
      <c r="I28" s="18"/>
      <c r="J28" s="17"/>
      <c r="K28" s="17"/>
      <c r="L28" s="17"/>
      <c r="M28" s="18"/>
      <c r="N28" s="18"/>
      <c r="O28" s="18"/>
      <c r="P28" s="17"/>
    </row>
    <row r="29" spans="1:16">
      <c r="A29" s="21" t="s">
        <v>30</v>
      </c>
      <c r="B29" s="21" t="s">
        <v>285</v>
      </c>
      <c r="C29" s="21" t="s">
        <v>24</v>
      </c>
      <c r="D29" s="18">
        <v>4.4122200000000005</v>
      </c>
      <c r="E29" s="18">
        <v>5.71251</v>
      </c>
      <c r="F29" s="18">
        <v>5.0623649999999998</v>
      </c>
      <c r="G29" s="18"/>
      <c r="H29" s="18"/>
      <c r="I29" s="18"/>
      <c r="J29" s="18"/>
      <c r="K29" s="18"/>
      <c r="L29" s="18"/>
      <c r="M29" s="18"/>
      <c r="N29" s="18"/>
      <c r="O29" s="18"/>
      <c r="P29" s="17"/>
    </row>
    <row r="30" spans="1:16">
      <c r="A30" s="21" t="s">
        <v>29</v>
      </c>
      <c r="B30" s="21" t="s">
        <v>286</v>
      </c>
      <c r="C30" s="21" t="s">
        <v>24</v>
      </c>
      <c r="D30" s="18"/>
      <c r="E30" s="17"/>
      <c r="F30" s="17">
        <v>16.071000000000002</v>
      </c>
      <c r="G30" s="18"/>
      <c r="H30" s="18"/>
      <c r="I30" s="9">
        <v>1.6071000000000002E-3</v>
      </c>
      <c r="J30" s="18"/>
      <c r="K30" s="18"/>
      <c r="L30" s="18"/>
      <c r="M30" s="18"/>
      <c r="N30" s="18"/>
      <c r="O30" s="18"/>
      <c r="P30" s="17">
        <v>10000</v>
      </c>
    </row>
    <row r="31" spans="1:16">
      <c r="A31" s="107" t="s">
        <v>393</v>
      </c>
      <c r="B31" s="107" t="s">
        <v>394</v>
      </c>
      <c r="C31" s="107" t="s">
        <v>24</v>
      </c>
      <c r="D31" s="107">
        <v>150</v>
      </c>
      <c r="E31" s="108">
        <v>181</v>
      </c>
      <c r="F31" s="109">
        <v>165</v>
      </c>
      <c r="G31" s="109"/>
      <c r="H31" s="64"/>
      <c r="I31" s="109">
        <v>3.0000000000000001E-3</v>
      </c>
      <c r="J31" s="109"/>
      <c r="K31" s="64"/>
      <c r="L31" s="64">
        <v>14656</v>
      </c>
      <c r="M31" s="64"/>
      <c r="N31" s="64"/>
      <c r="O31" s="64"/>
      <c r="P31" s="109">
        <v>56600</v>
      </c>
    </row>
    <row r="32" spans="1:16">
      <c r="A32" s="47" t="s">
        <v>32</v>
      </c>
      <c r="B32" s="47" t="s">
        <v>287</v>
      </c>
      <c r="C32" s="47" t="s">
        <v>25</v>
      </c>
      <c r="D32" s="36">
        <v>4380</v>
      </c>
      <c r="E32" s="36">
        <v>8760</v>
      </c>
      <c r="F32" s="36">
        <v>6570</v>
      </c>
      <c r="G32" s="36"/>
      <c r="H32" s="36"/>
      <c r="I32" s="36"/>
      <c r="J32" s="36"/>
      <c r="K32" s="36"/>
      <c r="L32" s="19"/>
      <c r="M32" s="29"/>
      <c r="N32" s="29"/>
      <c r="O32" s="29"/>
      <c r="P32" s="19" t="s">
        <v>34</v>
      </c>
    </row>
    <row r="34" spans="1:1" ht="17">
      <c r="A34" s="21" t="s">
        <v>276</v>
      </c>
    </row>
    <row r="35" spans="1:1" ht="17">
      <c r="A35" s="21" t="s">
        <v>277</v>
      </c>
    </row>
    <row r="36" spans="1:1" ht="17">
      <c r="A36" s="100" t="s">
        <v>395</v>
      </c>
    </row>
    <row r="37" spans="1:1" ht="17">
      <c r="A37" s="21" t="s">
        <v>399</v>
      </c>
    </row>
  </sheetData>
  <mergeCells count="4">
    <mergeCell ref="D2:F2"/>
    <mergeCell ref="J2:L2"/>
    <mergeCell ref="G2:I2"/>
    <mergeCell ref="M2:O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F4A996-AB32-8745-B978-0313818DDB0A}">
  <dimension ref="A1:F39"/>
  <sheetViews>
    <sheetView zoomScale="90" zoomScaleNormal="170" workbookViewId="0"/>
  </sheetViews>
  <sheetFormatPr baseColWidth="10" defaultRowHeight="13"/>
  <cols>
    <col min="1" max="1" width="16" customWidth="1"/>
    <col min="2" max="2" width="18" customWidth="1"/>
    <col min="5" max="5" width="15.796875" customWidth="1"/>
    <col min="6" max="6" width="70.59765625" customWidth="1"/>
  </cols>
  <sheetData>
    <row r="1" spans="1:6" ht="16">
      <c r="A1" s="34" t="s">
        <v>387</v>
      </c>
      <c r="B1" s="44"/>
      <c r="C1" s="20"/>
      <c r="D1" s="44"/>
      <c r="E1" s="44"/>
    </row>
    <row r="2" spans="1:6" ht="15">
      <c r="A2" s="106" t="s">
        <v>37</v>
      </c>
      <c r="B2" s="106" t="s">
        <v>39</v>
      </c>
      <c r="C2" s="32" t="s">
        <v>199</v>
      </c>
      <c r="D2" s="106" t="s">
        <v>40</v>
      </c>
      <c r="E2" s="106" t="s">
        <v>41</v>
      </c>
      <c r="F2" s="106" t="s">
        <v>354</v>
      </c>
    </row>
    <row r="3" spans="1:6">
      <c r="A3" s="52" t="s">
        <v>16</v>
      </c>
      <c r="B3" s="25"/>
      <c r="C3" s="45"/>
      <c r="D3" s="25"/>
      <c r="E3" s="25"/>
    </row>
    <row r="4" spans="1:6" ht="39" customHeight="1">
      <c r="A4" s="40" t="s">
        <v>52</v>
      </c>
      <c r="B4" s="40" t="s">
        <v>53</v>
      </c>
      <c r="C4" s="45" t="s">
        <v>180</v>
      </c>
      <c r="D4" s="40" t="s">
        <v>54</v>
      </c>
      <c r="E4" s="40" t="s">
        <v>55</v>
      </c>
      <c r="F4" s="102" t="s">
        <v>355</v>
      </c>
    </row>
    <row r="5" spans="1:6" ht="39" customHeight="1">
      <c r="A5" s="40" t="s">
        <v>56</v>
      </c>
      <c r="B5" s="40" t="s">
        <v>57</v>
      </c>
      <c r="C5" s="45" t="s">
        <v>183</v>
      </c>
      <c r="D5" s="40" t="s">
        <v>58</v>
      </c>
      <c r="E5" s="40" t="s">
        <v>59</v>
      </c>
      <c r="F5" s="102" t="s">
        <v>356</v>
      </c>
    </row>
    <row r="6" spans="1:6" ht="39" customHeight="1">
      <c r="A6" s="40" t="s">
        <v>60</v>
      </c>
      <c r="B6" s="40" t="s">
        <v>57</v>
      </c>
      <c r="C6" s="45" t="s">
        <v>183</v>
      </c>
      <c r="D6" s="40" t="s">
        <v>61</v>
      </c>
      <c r="E6" s="40" t="s">
        <v>62</v>
      </c>
      <c r="F6" s="102" t="s">
        <v>357</v>
      </c>
    </row>
    <row r="7" spans="1:6" ht="39" customHeight="1">
      <c r="A7" s="40" t="s">
        <v>63</v>
      </c>
      <c r="B7" s="40" t="s">
        <v>57</v>
      </c>
      <c r="C7" s="45" t="s">
        <v>183</v>
      </c>
      <c r="D7" s="40" t="s">
        <v>64</v>
      </c>
      <c r="E7" s="40" t="s">
        <v>65</v>
      </c>
      <c r="F7" s="102" t="s">
        <v>357</v>
      </c>
    </row>
    <row r="8" spans="1:6" ht="39" customHeight="1">
      <c r="A8" s="40" t="s">
        <v>66</v>
      </c>
      <c r="B8" s="40" t="s">
        <v>67</v>
      </c>
      <c r="C8" s="45" t="s">
        <v>180</v>
      </c>
      <c r="D8" s="40" t="s">
        <v>68</v>
      </c>
      <c r="E8" s="40" t="s">
        <v>69</v>
      </c>
      <c r="F8" s="102" t="s">
        <v>358</v>
      </c>
    </row>
    <row r="9" spans="1:6" ht="39" customHeight="1">
      <c r="A9" s="40" t="s">
        <v>70</v>
      </c>
      <c r="B9" s="40" t="s">
        <v>71</v>
      </c>
      <c r="C9" s="45" t="s">
        <v>180</v>
      </c>
      <c r="D9" s="40" t="s">
        <v>329</v>
      </c>
      <c r="E9" s="40" t="s">
        <v>330</v>
      </c>
      <c r="F9" t="s">
        <v>363</v>
      </c>
    </row>
    <row r="10" spans="1:6" ht="39" customHeight="1">
      <c r="A10" s="40" t="s">
        <v>72</v>
      </c>
      <c r="B10" s="40" t="s">
        <v>73</v>
      </c>
      <c r="C10" s="45" t="s">
        <v>183</v>
      </c>
      <c r="D10" s="40" t="s">
        <v>332</v>
      </c>
      <c r="E10" s="40" t="s">
        <v>331</v>
      </c>
      <c r="F10" s="102" t="s">
        <v>359</v>
      </c>
    </row>
    <row r="11" spans="1:6" ht="39" customHeight="1">
      <c r="A11" s="40" t="s">
        <v>74</v>
      </c>
      <c r="B11" s="40" t="s">
        <v>57</v>
      </c>
      <c r="C11" s="45" t="s">
        <v>183</v>
      </c>
      <c r="D11" s="40" t="s">
        <v>75</v>
      </c>
      <c r="E11" s="40" t="s">
        <v>76</v>
      </c>
      <c r="F11" s="102" t="s">
        <v>360</v>
      </c>
    </row>
    <row r="12" spans="1:6" ht="39" customHeight="1">
      <c r="A12" s="40" t="s">
        <v>77</v>
      </c>
      <c r="B12" s="40" t="s">
        <v>57</v>
      </c>
      <c r="C12" s="45" t="s">
        <v>183</v>
      </c>
      <c r="D12" s="40" t="s">
        <v>78</v>
      </c>
      <c r="E12" s="40" t="s">
        <v>79</v>
      </c>
      <c r="F12" s="102" t="s">
        <v>361</v>
      </c>
    </row>
    <row r="13" spans="1:6" ht="39" customHeight="1">
      <c r="A13" s="40" t="s">
        <v>80</v>
      </c>
      <c r="B13" s="40" t="s">
        <v>81</v>
      </c>
      <c r="C13" s="45" t="s">
        <v>180</v>
      </c>
      <c r="D13" s="40" t="s">
        <v>82</v>
      </c>
      <c r="E13" s="40" t="s">
        <v>83</v>
      </c>
      <c r="F13" s="102" t="s">
        <v>362</v>
      </c>
    </row>
    <row r="14" spans="1:6" ht="39" customHeight="1">
      <c r="A14" s="21" t="s">
        <v>84</v>
      </c>
      <c r="B14" s="21" t="s">
        <v>57</v>
      </c>
      <c r="C14" s="45" t="s">
        <v>183</v>
      </c>
      <c r="D14" s="21" t="s">
        <v>333</v>
      </c>
      <c r="E14" s="21" t="s">
        <v>343</v>
      </c>
      <c r="F14" s="102" t="s">
        <v>364</v>
      </c>
    </row>
    <row r="15" spans="1:6" ht="41" customHeight="1">
      <c r="A15" s="40" t="s">
        <v>104</v>
      </c>
      <c r="B15" s="40" t="s">
        <v>124</v>
      </c>
      <c r="C15" s="45" t="s">
        <v>300</v>
      </c>
      <c r="D15" s="21" t="s">
        <v>125</v>
      </c>
      <c r="E15" s="21" t="s">
        <v>126</v>
      </c>
      <c r="F15" s="103" t="s">
        <v>380</v>
      </c>
    </row>
    <row r="16" spans="1:6" ht="41" customHeight="1">
      <c r="A16" s="40" t="s">
        <v>105</v>
      </c>
      <c r="B16" s="40" t="s">
        <v>124</v>
      </c>
      <c r="C16" s="45" t="s">
        <v>300</v>
      </c>
      <c r="D16" s="21" t="s">
        <v>127</v>
      </c>
      <c r="E16" s="21" t="s">
        <v>128</v>
      </c>
      <c r="F16" s="103" t="s">
        <v>381</v>
      </c>
    </row>
    <row r="17" spans="1:6" ht="41" customHeight="1">
      <c r="A17" s="40" t="s">
        <v>106</v>
      </c>
      <c r="B17" s="40" t="s">
        <v>124</v>
      </c>
      <c r="C17" s="45" t="s">
        <v>300</v>
      </c>
      <c r="D17" s="21" t="s">
        <v>129</v>
      </c>
      <c r="E17" s="21" t="s">
        <v>130</v>
      </c>
      <c r="F17" s="103" t="s">
        <v>382</v>
      </c>
    </row>
    <row r="18" spans="1:6" ht="41" customHeight="1">
      <c r="A18" s="40" t="s">
        <v>107</v>
      </c>
      <c r="B18" s="40" t="s">
        <v>131</v>
      </c>
      <c r="C18" s="45" t="s">
        <v>300</v>
      </c>
      <c r="D18" s="21" t="s">
        <v>132</v>
      </c>
      <c r="E18" s="21" t="s">
        <v>133</v>
      </c>
      <c r="F18" s="103" t="s">
        <v>383</v>
      </c>
    </row>
    <row r="19" spans="1:6" ht="41" customHeight="1">
      <c r="A19" s="40" t="s">
        <v>108</v>
      </c>
      <c r="B19" s="40" t="s">
        <v>134</v>
      </c>
      <c r="C19" s="45" t="s">
        <v>300</v>
      </c>
      <c r="D19" s="21" t="s">
        <v>135</v>
      </c>
      <c r="E19" s="21" t="s">
        <v>136</v>
      </c>
      <c r="F19" s="103" t="s">
        <v>384</v>
      </c>
    </row>
    <row r="20" spans="1:6" ht="41" customHeight="1">
      <c r="A20" s="40" t="s">
        <v>109</v>
      </c>
      <c r="B20" s="40" t="s">
        <v>86</v>
      </c>
      <c r="C20" s="45" t="s">
        <v>300</v>
      </c>
      <c r="D20" s="40" t="s">
        <v>137</v>
      </c>
      <c r="E20" s="40" t="s">
        <v>138</v>
      </c>
      <c r="F20" s="103" t="s">
        <v>385</v>
      </c>
    </row>
    <row r="21" spans="1:6" ht="39" customHeight="1">
      <c r="A21" s="21" t="s">
        <v>85</v>
      </c>
      <c r="B21" s="21" t="s">
        <v>86</v>
      </c>
      <c r="C21" s="45" t="s">
        <v>181</v>
      </c>
      <c r="D21" s="21" t="s">
        <v>336</v>
      </c>
      <c r="E21" s="21" t="s">
        <v>344</v>
      </c>
      <c r="F21" s="102" t="s">
        <v>365</v>
      </c>
    </row>
    <row r="22" spans="1:6" ht="39" customHeight="1">
      <c r="A22" s="21" t="s">
        <v>87</v>
      </c>
      <c r="B22" s="21" t="s">
        <v>88</v>
      </c>
      <c r="C22" s="45" t="s">
        <v>180</v>
      </c>
      <c r="D22" s="21" t="s">
        <v>334</v>
      </c>
      <c r="E22" s="21" t="s">
        <v>345</v>
      </c>
      <c r="F22" s="102" t="s">
        <v>366</v>
      </c>
    </row>
    <row r="23" spans="1:6" ht="39" customHeight="1">
      <c r="A23" s="21" t="s">
        <v>89</v>
      </c>
      <c r="B23" s="21" t="s">
        <v>73</v>
      </c>
      <c r="C23" s="45" t="s">
        <v>183</v>
      </c>
      <c r="D23" s="21" t="s">
        <v>335</v>
      </c>
      <c r="E23" s="21" t="s">
        <v>346</v>
      </c>
      <c r="F23" s="102" t="s">
        <v>367</v>
      </c>
    </row>
    <row r="24" spans="1:6" ht="39" customHeight="1">
      <c r="A24" s="58" t="s">
        <v>17</v>
      </c>
      <c r="B24" s="21"/>
      <c r="C24" s="45"/>
      <c r="D24" s="21"/>
      <c r="E24" s="21"/>
      <c r="F24" s="103"/>
    </row>
    <row r="25" spans="1:6" ht="41" customHeight="1">
      <c r="A25" s="21" t="s">
        <v>110</v>
      </c>
      <c r="B25" s="21" t="s">
        <v>94</v>
      </c>
      <c r="C25" t="s">
        <v>300</v>
      </c>
      <c r="D25" s="21" t="s">
        <v>140</v>
      </c>
      <c r="E25" s="21" t="s">
        <v>141</v>
      </c>
      <c r="F25" s="104" t="s">
        <v>376</v>
      </c>
    </row>
    <row r="26" spans="1:6" ht="41" customHeight="1">
      <c r="A26" s="21" t="s">
        <v>111</v>
      </c>
      <c r="B26" s="21" t="s">
        <v>94</v>
      </c>
      <c r="C26" t="s">
        <v>300</v>
      </c>
      <c r="D26" s="21" t="s">
        <v>142</v>
      </c>
      <c r="E26" s="21" t="s">
        <v>143</v>
      </c>
      <c r="F26" s="104" t="s">
        <v>375</v>
      </c>
    </row>
    <row r="27" spans="1:6" ht="41" customHeight="1">
      <c r="A27" s="21" t="s">
        <v>112</v>
      </c>
      <c r="B27" s="21" t="s">
        <v>94</v>
      </c>
      <c r="C27" t="s">
        <v>300</v>
      </c>
      <c r="D27" s="21" t="s">
        <v>96</v>
      </c>
      <c r="E27" s="21" t="s">
        <v>144</v>
      </c>
      <c r="F27" s="104" t="s">
        <v>377</v>
      </c>
    </row>
    <row r="28" spans="1:6" ht="41" customHeight="1">
      <c r="A28" s="21" t="s">
        <v>113</v>
      </c>
      <c r="B28" s="21" t="s">
        <v>94</v>
      </c>
      <c r="C28" t="s">
        <v>300</v>
      </c>
      <c r="D28" s="21" t="s">
        <v>145</v>
      </c>
      <c r="E28" s="21" t="s">
        <v>146</v>
      </c>
      <c r="F28" s="104" t="s">
        <v>378</v>
      </c>
    </row>
    <row r="29" spans="1:6" ht="39" customHeight="1">
      <c r="A29" s="40" t="s">
        <v>90</v>
      </c>
      <c r="B29" s="40" t="s">
        <v>91</v>
      </c>
      <c r="C29" s="45" t="s">
        <v>182</v>
      </c>
      <c r="D29" s="40" t="s">
        <v>337</v>
      </c>
      <c r="E29" s="40" t="s">
        <v>347</v>
      </c>
      <c r="F29" s="102" t="s">
        <v>368</v>
      </c>
    </row>
    <row r="30" spans="1:6" ht="39" customHeight="1">
      <c r="A30" s="40" t="s">
        <v>92</v>
      </c>
      <c r="B30" s="40" t="s">
        <v>91</v>
      </c>
      <c r="C30" s="45" t="s">
        <v>181</v>
      </c>
      <c r="D30" s="40" t="s">
        <v>338</v>
      </c>
      <c r="E30" s="40" t="s">
        <v>348</v>
      </c>
      <c r="F30" s="102" t="s">
        <v>369</v>
      </c>
    </row>
    <row r="31" spans="1:6" ht="39" customHeight="1">
      <c r="A31" s="40" t="s">
        <v>93</v>
      </c>
      <c r="B31" s="40" t="s">
        <v>94</v>
      </c>
      <c r="C31" s="45" t="s">
        <v>181</v>
      </c>
      <c r="D31" s="40" t="s">
        <v>339</v>
      </c>
      <c r="E31" s="40" t="s">
        <v>349</v>
      </c>
      <c r="F31" s="103" t="s">
        <v>370</v>
      </c>
    </row>
    <row r="32" spans="1:6" ht="39" customHeight="1">
      <c r="A32" s="40" t="s">
        <v>95</v>
      </c>
      <c r="B32" s="40" t="s">
        <v>94</v>
      </c>
      <c r="C32" s="45" t="s">
        <v>181</v>
      </c>
      <c r="D32" s="40" t="s">
        <v>340</v>
      </c>
      <c r="E32" s="40" t="s">
        <v>350</v>
      </c>
      <c r="F32" s="103" t="s">
        <v>371</v>
      </c>
    </row>
    <row r="33" spans="1:6" ht="39" customHeight="1">
      <c r="A33" s="40" t="s">
        <v>97</v>
      </c>
      <c r="B33" s="40" t="s">
        <v>98</v>
      </c>
      <c r="C33" s="45" t="s">
        <v>180</v>
      </c>
      <c r="D33" s="40" t="s">
        <v>99</v>
      </c>
      <c r="E33" s="40" t="s">
        <v>100</v>
      </c>
      <c r="F33" s="103" t="s">
        <v>372</v>
      </c>
    </row>
    <row r="34" spans="1:6" ht="39" customHeight="1">
      <c r="A34" s="21" t="s">
        <v>101</v>
      </c>
      <c r="B34" s="21" t="s">
        <v>91</v>
      </c>
      <c r="C34" s="45" t="s">
        <v>181</v>
      </c>
      <c r="D34" s="21" t="s">
        <v>341</v>
      </c>
      <c r="E34" s="21" t="s">
        <v>351</v>
      </c>
      <c r="F34" s="103" t="s">
        <v>373</v>
      </c>
    </row>
    <row r="35" spans="1:6" ht="41" customHeight="1">
      <c r="A35" s="21" t="s">
        <v>114</v>
      </c>
      <c r="B35" s="21" t="s">
        <v>147</v>
      </c>
      <c r="C35" s="45" t="s">
        <v>300</v>
      </c>
      <c r="D35" s="21" t="s">
        <v>148</v>
      </c>
      <c r="E35" s="21" t="s">
        <v>149</v>
      </c>
      <c r="F35" s="104" t="s">
        <v>379</v>
      </c>
    </row>
    <row r="36" spans="1:6" ht="32" customHeight="1">
      <c r="A36" s="98" t="s">
        <v>386</v>
      </c>
    </row>
    <row r="37" spans="1:6" ht="39" customHeight="1">
      <c r="A37" s="47" t="s">
        <v>102</v>
      </c>
      <c r="B37" s="47" t="s">
        <v>103</v>
      </c>
      <c r="C37" s="50" t="s">
        <v>180</v>
      </c>
      <c r="D37" s="47" t="s">
        <v>342</v>
      </c>
      <c r="E37" s="47" t="s">
        <v>352</v>
      </c>
      <c r="F37" s="105" t="s">
        <v>374</v>
      </c>
    </row>
    <row r="39" spans="1:6" ht="15">
      <c r="A39" s="61" t="s">
        <v>388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F7E0CB-99A2-D34F-A277-183ABF685367}">
  <dimension ref="A1:AC38"/>
  <sheetViews>
    <sheetView zoomScaleNormal="100" workbookViewId="0"/>
  </sheetViews>
  <sheetFormatPr baseColWidth="10" defaultColWidth="11" defaultRowHeight="13"/>
  <cols>
    <col min="3" max="16" width="14" customWidth="1"/>
    <col min="27" max="27" width="12.796875" bestFit="1" customWidth="1"/>
  </cols>
  <sheetData>
    <row r="1" spans="1:29" ht="20" customHeight="1">
      <c r="A1" s="71" t="s">
        <v>389</v>
      </c>
      <c r="B1" s="10"/>
      <c r="C1" s="10"/>
      <c r="D1" s="10"/>
      <c r="E1" s="10"/>
      <c r="F1" s="10"/>
      <c r="G1" s="45"/>
      <c r="H1" s="45"/>
    </row>
    <row r="2" spans="1:29">
      <c r="A2" s="47"/>
      <c r="B2" s="36"/>
      <c r="C2" s="36"/>
      <c r="D2" s="36"/>
      <c r="E2" s="36"/>
      <c r="F2" s="36"/>
      <c r="G2" s="45"/>
      <c r="H2" s="45"/>
    </row>
    <row r="3" spans="1:29" ht="17">
      <c r="A3" s="21" t="s">
        <v>236</v>
      </c>
      <c r="B3" s="10" t="s">
        <v>237</v>
      </c>
      <c r="C3" s="10" t="s">
        <v>238</v>
      </c>
      <c r="D3" s="10" t="s">
        <v>239</v>
      </c>
      <c r="E3" s="10" t="s">
        <v>240</v>
      </c>
      <c r="F3" s="10" t="s">
        <v>241</v>
      </c>
      <c r="G3" s="69" t="s">
        <v>242</v>
      </c>
      <c r="H3" s="69" t="s">
        <v>243</v>
      </c>
      <c r="I3" s="69" t="s">
        <v>244</v>
      </c>
      <c r="J3" s="69" t="s">
        <v>245</v>
      </c>
      <c r="K3" s="70" t="s">
        <v>246</v>
      </c>
      <c r="L3" s="70" t="s">
        <v>247</v>
      </c>
      <c r="M3" s="69" t="s">
        <v>248</v>
      </c>
      <c r="N3" s="69" t="s">
        <v>249</v>
      </c>
      <c r="O3" s="69" t="s">
        <v>250</v>
      </c>
      <c r="P3" s="69" t="s">
        <v>251</v>
      </c>
      <c r="R3" s="10"/>
      <c r="S3" s="10"/>
      <c r="T3" s="10"/>
      <c r="V3" s="10"/>
      <c r="AA3" s="10"/>
      <c r="AB3" s="10"/>
      <c r="AC3" s="10"/>
    </row>
    <row r="4" spans="1:29">
      <c r="A4" s="47"/>
      <c r="B4" s="36"/>
      <c r="C4" s="36" t="s">
        <v>185</v>
      </c>
      <c r="D4" s="36" t="s">
        <v>185</v>
      </c>
      <c r="E4" s="36" t="s">
        <v>185</v>
      </c>
      <c r="F4" s="36" t="s">
        <v>185</v>
      </c>
      <c r="G4" s="36" t="s">
        <v>186</v>
      </c>
      <c r="H4" s="36" t="s">
        <v>186</v>
      </c>
      <c r="I4" s="36" t="s">
        <v>185</v>
      </c>
      <c r="J4" s="36" t="s">
        <v>185</v>
      </c>
      <c r="K4" s="36" t="s">
        <v>185</v>
      </c>
      <c r="L4" s="36" t="s">
        <v>185</v>
      </c>
      <c r="M4" s="36" t="s">
        <v>186</v>
      </c>
      <c r="N4" s="36" t="s">
        <v>186</v>
      </c>
      <c r="O4" s="36" t="s">
        <v>185</v>
      </c>
      <c r="P4" s="36" t="s">
        <v>185</v>
      </c>
      <c r="R4" s="10"/>
      <c r="S4" s="10"/>
      <c r="T4" s="10"/>
      <c r="V4" s="10"/>
      <c r="W4" s="10"/>
      <c r="X4" s="10"/>
      <c r="Y4" s="10"/>
      <c r="AA4" s="10"/>
      <c r="AB4" s="10"/>
      <c r="AC4" s="10"/>
    </row>
    <row r="5" spans="1:29">
      <c r="A5" s="21">
        <v>280</v>
      </c>
      <c r="B5" s="9">
        <v>0</v>
      </c>
      <c r="C5" s="10"/>
      <c r="D5" s="18">
        <v>-95.2</v>
      </c>
      <c r="E5" s="18"/>
      <c r="F5" s="18">
        <v>-9.1999999999999993</v>
      </c>
      <c r="G5" s="10">
        <v>0</v>
      </c>
      <c r="H5" s="10">
        <v>200</v>
      </c>
      <c r="I5" s="11"/>
      <c r="J5" s="10">
        <v>0.89000000000000634</v>
      </c>
      <c r="L5" s="9">
        <v>-6.0725874470771019E-3</v>
      </c>
      <c r="M5" s="10"/>
      <c r="N5" s="10">
        <v>5400</v>
      </c>
      <c r="O5" s="18"/>
      <c r="P5" s="18">
        <v>-1.7999999999999969</v>
      </c>
      <c r="R5" s="10"/>
      <c r="S5" s="10"/>
    </row>
    <row r="6" spans="1:29">
      <c r="A6" s="21">
        <v>275</v>
      </c>
      <c r="B6" s="9">
        <v>1.6500000000000001E-2</v>
      </c>
      <c r="C6" s="18">
        <v>-92.463095725239242</v>
      </c>
      <c r="D6" s="18">
        <v>-95.245916543501338</v>
      </c>
      <c r="E6" s="18">
        <v>-10.312118386405357</v>
      </c>
      <c r="F6" s="18">
        <v>-9.1813421928056016</v>
      </c>
      <c r="G6" s="10">
        <v>3039</v>
      </c>
      <c r="H6" s="10">
        <v>151</v>
      </c>
      <c r="I6" s="11">
        <v>1.34</v>
      </c>
      <c r="J6" s="18">
        <v>0.69989999999999997</v>
      </c>
      <c r="K6" s="9">
        <v>-5.9691170268759836E-3</v>
      </c>
      <c r="L6" s="81">
        <v>6.4999999999999988E-3</v>
      </c>
      <c r="M6" s="10">
        <v>166458</v>
      </c>
      <c r="N6" s="10">
        <v>2712</v>
      </c>
      <c r="O6" s="66">
        <v>-1.38101043477036</v>
      </c>
      <c r="P6" s="18">
        <v>-2.2314929910801937</v>
      </c>
      <c r="R6" s="10"/>
      <c r="S6" s="10"/>
    </row>
    <row r="7" spans="1:29">
      <c r="A7" s="21">
        <v>270</v>
      </c>
      <c r="B7" s="9">
        <v>3.2199999999999999E-2</v>
      </c>
      <c r="C7" s="18">
        <v>-92.680928571181497</v>
      </c>
      <c r="D7" s="18">
        <v>-95.283812874569094</v>
      </c>
      <c r="E7" s="18">
        <v>-10.36090257918921</v>
      </c>
      <c r="F7" s="18">
        <v>-9.1613752190019717</v>
      </c>
      <c r="G7" s="10">
        <v>2383</v>
      </c>
      <c r="H7" s="10">
        <v>126</v>
      </c>
      <c r="I7" s="82">
        <v>1.4594581664592852</v>
      </c>
      <c r="J7" s="11">
        <v>0.52122546445885254</v>
      </c>
      <c r="K7" s="9">
        <v>-5.8546554460035538E-3</v>
      </c>
      <c r="L7" s="9">
        <v>8.5965069646837047E-3</v>
      </c>
      <c r="M7" s="10">
        <v>115023</v>
      </c>
      <c r="N7" s="10">
        <v>1771</v>
      </c>
      <c r="O7" s="18">
        <v>-1.4500935461037443</v>
      </c>
      <c r="P7" s="18">
        <v>-2.556315302697739</v>
      </c>
      <c r="R7" s="10"/>
      <c r="S7" s="10"/>
    </row>
    <row r="8" spans="1:29">
      <c r="A8" s="21">
        <v>260</v>
      </c>
      <c r="B8" s="9">
        <v>6.13E-2</v>
      </c>
      <c r="C8" s="18">
        <v>-93.177160289560391</v>
      </c>
      <c r="D8" s="18">
        <v>-95.332097660860697</v>
      </c>
      <c r="E8" s="18">
        <v>-10.459151703143004</v>
      </c>
      <c r="F8" s="18">
        <v>-9.11777351720181</v>
      </c>
      <c r="G8" s="10">
        <v>1693</v>
      </c>
      <c r="H8" s="10">
        <v>101</v>
      </c>
      <c r="I8" s="11">
        <v>1.6701643239764508</v>
      </c>
      <c r="J8" s="11">
        <v>0.24502006110357538</v>
      </c>
      <c r="K8" s="9">
        <v>-5.7239902960259312E-3</v>
      </c>
      <c r="L8" s="9">
        <v>1.6347610840136285E-2</v>
      </c>
      <c r="M8" s="10">
        <v>72657</v>
      </c>
      <c r="N8" s="10">
        <v>1021</v>
      </c>
      <c r="O8" s="18">
        <v>-1.5175252163204505</v>
      </c>
      <c r="P8" s="18">
        <v>-3.1134642754082349</v>
      </c>
      <c r="R8" s="10"/>
      <c r="S8" s="10"/>
    </row>
    <row r="9" spans="1:29">
      <c r="A9" s="21">
        <v>250</v>
      </c>
      <c r="B9" s="9">
        <v>8.8099999999999998E-2</v>
      </c>
      <c r="C9" s="18">
        <v>-93.750761225252006</v>
      </c>
      <c r="D9" s="18">
        <v>-95.340013089215176</v>
      </c>
      <c r="E9" s="18">
        <v>-10.558195532286721</v>
      </c>
      <c r="F9" s="18">
        <v>-9.0687827323232089</v>
      </c>
      <c r="G9" s="10">
        <v>1335</v>
      </c>
      <c r="H9" s="18">
        <v>89.2</v>
      </c>
      <c r="I9" s="11">
        <v>1.9259336056737766</v>
      </c>
      <c r="J9" s="11">
        <v>-0.11604752186302214</v>
      </c>
      <c r="K9" s="9">
        <v>-5.5538452014700229E-3</v>
      </c>
      <c r="L9" s="9">
        <v>2.4231143170296163E-2</v>
      </c>
      <c r="M9" s="10">
        <v>54082</v>
      </c>
      <c r="N9" s="17">
        <v>712</v>
      </c>
      <c r="O9" s="18">
        <v>-1.5556535015178952</v>
      </c>
      <c r="P9" s="18">
        <v>-3.5921105908668562</v>
      </c>
      <c r="R9" s="10"/>
      <c r="S9" s="10"/>
    </row>
    <row r="10" spans="1:29">
      <c r="A10" s="21">
        <v>200</v>
      </c>
      <c r="B10" s="9">
        <v>0.1983</v>
      </c>
      <c r="C10" s="18">
        <v>-97.667452379243329</v>
      </c>
      <c r="D10" s="18">
        <v>-94.589677177492902</v>
      </c>
      <c r="E10" s="18">
        <v>-11.077986641206536</v>
      </c>
      <c r="F10" s="18">
        <v>-8.7354811638377683</v>
      </c>
      <c r="G10" s="10">
        <v>733</v>
      </c>
      <c r="H10" s="18">
        <v>67</v>
      </c>
      <c r="I10" s="11">
        <v>2.1419857964650646</v>
      </c>
      <c r="J10" s="11">
        <v>-0.37749995567173583</v>
      </c>
      <c r="K10" s="9">
        <v>-5.4377068505561954E-3</v>
      </c>
      <c r="L10" s="9">
        <v>2.8301358964552322E-2</v>
      </c>
      <c r="M10" s="10">
        <v>25900</v>
      </c>
      <c r="N10" s="17">
        <v>347</v>
      </c>
      <c r="O10" s="18">
        <v>-1.6658633000984082</v>
      </c>
      <c r="P10" s="18">
        <v>-4.2803415406048373</v>
      </c>
      <c r="R10" s="10"/>
      <c r="S10" s="10"/>
    </row>
    <row r="11" spans="1:29">
      <c r="A11" s="21">
        <v>150</v>
      </c>
      <c r="B11" s="9">
        <v>0.28620000000000001</v>
      </c>
      <c r="C11" s="18">
        <v>-103.3103533368165</v>
      </c>
      <c r="D11" s="18">
        <v>-91.948132355005782</v>
      </c>
      <c r="E11" s="18">
        <v>-11.670575443616027</v>
      </c>
      <c r="F11" s="18">
        <v>-8.209416234291238</v>
      </c>
      <c r="G11" s="10">
        <v>571</v>
      </c>
      <c r="H11" s="18">
        <v>49.9</v>
      </c>
      <c r="I11" s="11">
        <v>1.9804628685554917</v>
      </c>
      <c r="J11" s="11">
        <v>-0.55712827096387585</v>
      </c>
      <c r="K11" s="9">
        <v>-5.6442399436484256E-3</v>
      </c>
      <c r="L11" s="9">
        <v>3.6355942845306397E-2</v>
      </c>
      <c r="M11" s="10">
        <v>18139</v>
      </c>
      <c r="N11" s="17">
        <v>315</v>
      </c>
      <c r="O11" s="18">
        <v>-1.7614954120414268</v>
      </c>
      <c r="P11" s="18">
        <v>-2.6907923851075557</v>
      </c>
      <c r="R11" s="10"/>
      <c r="S11" s="10"/>
    </row>
    <row r="12" spans="1:29">
      <c r="A12" s="47">
        <v>100</v>
      </c>
      <c r="B12" s="12">
        <v>0.3624</v>
      </c>
      <c r="C12" s="29">
        <v>-111.23453033530681</v>
      </c>
      <c r="D12" s="29">
        <v>-86.086270712805515</v>
      </c>
      <c r="E12" s="29">
        <v>-12.406705595169425</v>
      </c>
      <c r="F12" s="29">
        <v>-7.3773680870617815</v>
      </c>
      <c r="G12" s="36">
        <v>495</v>
      </c>
      <c r="H12" s="29">
        <v>31</v>
      </c>
      <c r="I12" s="24">
        <v>1.6281062217220779</v>
      </c>
      <c r="J12" s="24">
        <v>-0.4474524036466444</v>
      </c>
      <c r="K12" s="12">
        <v>-5.9012149411760417E-3</v>
      </c>
      <c r="L12" s="12">
        <v>4.1665730351721837E-2</v>
      </c>
      <c r="M12" s="36">
        <v>14379</v>
      </c>
      <c r="N12" s="19">
        <v>321</v>
      </c>
      <c r="O12" s="29">
        <v>-1.8678163982826845</v>
      </c>
      <c r="P12" s="29">
        <v>-7.4735878304531281E-2</v>
      </c>
      <c r="R12" s="10"/>
      <c r="S12" s="10"/>
    </row>
    <row r="13" spans="1:29">
      <c r="A13" s="21"/>
      <c r="B13" s="10"/>
      <c r="C13" s="10"/>
      <c r="D13" s="10"/>
      <c r="E13" s="10"/>
      <c r="F13" s="10"/>
      <c r="G13" s="45"/>
      <c r="H13" s="45"/>
    </row>
    <row r="14" spans="1:29">
      <c r="A14" s="21"/>
      <c r="B14" s="10"/>
      <c r="C14" s="18"/>
      <c r="D14" s="10"/>
      <c r="E14" s="10"/>
      <c r="F14" s="10"/>
      <c r="G14" s="45"/>
      <c r="H14" s="45"/>
      <c r="K14" s="77"/>
      <c r="L14" s="77"/>
    </row>
    <row r="15" spans="1:29">
      <c r="A15" s="21"/>
      <c r="B15" s="10"/>
      <c r="C15" s="10"/>
      <c r="D15" s="18"/>
      <c r="E15" s="10"/>
      <c r="F15" s="18"/>
      <c r="G15" s="45"/>
      <c r="H15" s="45"/>
      <c r="K15" s="77"/>
      <c r="L15" s="77"/>
    </row>
    <row r="16" spans="1:29">
      <c r="A16" s="21"/>
      <c r="B16" s="10"/>
      <c r="K16" s="77"/>
      <c r="L16" s="77"/>
    </row>
    <row r="17" spans="1:12">
      <c r="A17" s="21"/>
      <c r="B17" s="10"/>
      <c r="E17" s="101"/>
      <c r="K17" s="77"/>
      <c r="L17" s="77"/>
    </row>
    <row r="18" spans="1:12">
      <c r="A18" s="21"/>
      <c r="B18" s="9"/>
      <c r="K18" s="77"/>
      <c r="L18" s="77"/>
    </row>
    <row r="19" spans="1:12">
      <c r="A19" s="21"/>
      <c r="B19" s="9"/>
      <c r="K19" s="77"/>
      <c r="L19" s="77"/>
    </row>
    <row r="20" spans="1:12">
      <c r="A20" s="21"/>
      <c r="B20" s="9"/>
      <c r="K20" s="77"/>
      <c r="L20" s="77"/>
    </row>
    <row r="21" spans="1:12">
      <c r="A21" s="21"/>
      <c r="B21" s="9"/>
      <c r="K21" s="77"/>
      <c r="L21" s="77"/>
    </row>
    <row r="22" spans="1:12">
      <c r="A22" s="21"/>
      <c r="B22" s="9"/>
    </row>
    <row r="23" spans="1:12">
      <c r="A23" s="21"/>
      <c r="B23" s="9"/>
    </row>
    <row r="24" spans="1:12">
      <c r="A24" s="21"/>
      <c r="B24" s="9"/>
    </row>
    <row r="25" spans="1:12">
      <c r="A25" s="21"/>
      <c r="B25" s="9"/>
    </row>
    <row r="26" spans="1:12">
      <c r="A26" s="21"/>
      <c r="B26" s="10"/>
      <c r="C26" s="10"/>
      <c r="D26" s="10"/>
      <c r="E26" s="10"/>
      <c r="F26" s="10"/>
      <c r="G26" s="45"/>
      <c r="H26" s="45"/>
    </row>
    <row r="27" spans="1:12">
      <c r="A27" s="67"/>
      <c r="B27" s="10"/>
      <c r="C27" s="10"/>
      <c r="D27" s="10"/>
      <c r="E27" s="10"/>
      <c r="F27" s="10"/>
      <c r="G27" s="45"/>
      <c r="H27" s="45"/>
    </row>
    <row r="28" spans="1:12">
      <c r="A28" s="21"/>
      <c r="B28" s="10"/>
      <c r="C28" s="10"/>
      <c r="D28" s="10"/>
      <c r="E28" s="10"/>
      <c r="F28" s="10"/>
      <c r="G28" s="45"/>
      <c r="H28" s="45"/>
    </row>
    <row r="29" spans="1:12">
      <c r="A29" s="21"/>
      <c r="B29" s="10"/>
      <c r="G29" s="68"/>
      <c r="H29" s="68"/>
    </row>
    <row r="30" spans="1:12">
      <c r="A30" s="21"/>
      <c r="B30" s="10"/>
      <c r="G30" s="10"/>
      <c r="H30" s="10"/>
    </row>
    <row r="31" spans="1:12">
      <c r="A31" s="21"/>
      <c r="B31" s="9"/>
      <c r="G31" s="9"/>
      <c r="H31" s="9"/>
    </row>
    <row r="32" spans="1:12">
      <c r="A32" s="21"/>
      <c r="B32" s="9"/>
      <c r="G32" s="9"/>
      <c r="H32" s="10"/>
    </row>
    <row r="33" spans="1:8">
      <c r="A33" s="21"/>
      <c r="B33" s="9"/>
      <c r="G33" s="9"/>
      <c r="H33" s="9"/>
    </row>
    <row r="34" spans="1:8">
      <c r="A34" s="21"/>
      <c r="B34" s="9"/>
      <c r="G34" s="9"/>
      <c r="H34" s="9"/>
    </row>
    <row r="35" spans="1:8">
      <c r="A35" s="21"/>
      <c r="B35" s="9"/>
      <c r="G35" s="9"/>
      <c r="H35" s="9"/>
    </row>
    <row r="36" spans="1:8">
      <c r="A36" s="21"/>
      <c r="B36" s="9"/>
      <c r="G36" s="9"/>
      <c r="H36" s="9"/>
    </row>
    <row r="37" spans="1:8">
      <c r="A37" s="21"/>
      <c r="B37" s="9"/>
      <c r="G37" s="9"/>
      <c r="H37" s="9"/>
    </row>
    <row r="38" spans="1:8">
      <c r="A38" s="21"/>
      <c r="B38" s="9"/>
      <c r="G38" s="9"/>
      <c r="H38" s="9"/>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0EF522-4926-4D4A-9077-3E0F79080FAE}">
  <dimension ref="A1:AA41"/>
  <sheetViews>
    <sheetView zoomScaleNormal="100" workbookViewId="0"/>
  </sheetViews>
  <sheetFormatPr baseColWidth="10" defaultColWidth="11" defaultRowHeight="13"/>
  <cols>
    <col min="1" max="4" width="11.19921875" bestFit="1" customWidth="1"/>
    <col min="5" max="5" width="12.3984375" customWidth="1"/>
    <col min="6" max="22" width="11.19921875" bestFit="1" customWidth="1"/>
    <col min="23" max="25" width="12" bestFit="1" customWidth="1"/>
    <col min="26" max="27" width="11.19921875" bestFit="1" customWidth="1"/>
  </cols>
  <sheetData>
    <row r="1" spans="1:27" ht="24" customHeight="1">
      <c r="A1" s="35" t="s">
        <v>390</v>
      </c>
    </row>
    <row r="2" spans="1:27" ht="44" customHeight="1">
      <c r="A2" s="33" t="s">
        <v>161</v>
      </c>
      <c r="B2" s="33" t="s">
        <v>162</v>
      </c>
      <c r="C2" s="33" t="s">
        <v>163</v>
      </c>
      <c r="D2" s="33" t="s">
        <v>164</v>
      </c>
      <c r="E2" s="73" t="s">
        <v>165</v>
      </c>
      <c r="F2" s="33" t="s">
        <v>265</v>
      </c>
      <c r="G2" s="33" t="s">
        <v>166</v>
      </c>
      <c r="H2" s="33" t="s">
        <v>259</v>
      </c>
      <c r="I2" s="33" t="s">
        <v>256</v>
      </c>
      <c r="J2" s="33" t="s">
        <v>264</v>
      </c>
      <c r="K2" s="33" t="s">
        <v>167</v>
      </c>
      <c r="L2" s="33" t="s">
        <v>168</v>
      </c>
      <c r="M2" s="33" t="s">
        <v>260</v>
      </c>
      <c r="N2" s="33" t="s">
        <v>257</v>
      </c>
      <c r="O2" s="33" t="s">
        <v>258</v>
      </c>
      <c r="P2" s="33" t="s">
        <v>169</v>
      </c>
      <c r="Q2" s="33" t="s">
        <v>170</v>
      </c>
      <c r="R2" s="33" t="s">
        <v>171</v>
      </c>
      <c r="S2" s="33" t="s">
        <v>172</v>
      </c>
      <c r="T2" s="33" t="s">
        <v>261</v>
      </c>
      <c r="U2" s="33" t="s">
        <v>263</v>
      </c>
      <c r="V2" s="33" t="s">
        <v>262</v>
      </c>
      <c r="W2" s="33" t="s">
        <v>173</v>
      </c>
      <c r="X2" s="33" t="s">
        <v>174</v>
      </c>
      <c r="Y2" s="33" t="s">
        <v>175</v>
      </c>
      <c r="Z2" s="33" t="s">
        <v>255</v>
      </c>
      <c r="AA2" s="33" t="s">
        <v>254</v>
      </c>
    </row>
    <row r="3" spans="1:27">
      <c r="A3" s="1">
        <v>7.5149999999999997</v>
      </c>
      <c r="B3" s="1">
        <v>-4</v>
      </c>
      <c r="C3" s="1">
        <v>0</v>
      </c>
      <c r="D3" s="1">
        <v>300</v>
      </c>
      <c r="E3" s="1">
        <v>0</v>
      </c>
      <c r="F3" s="1">
        <v>3.0000773214100003E-2</v>
      </c>
      <c r="G3" s="1">
        <v>1.0000499330000001E-2</v>
      </c>
      <c r="H3" s="1">
        <v>6.497788700000001</v>
      </c>
      <c r="I3" s="1">
        <v>6.497788700000001</v>
      </c>
      <c r="J3" s="1">
        <v>0</v>
      </c>
      <c r="K3" s="1">
        <v>6.2601836000000013</v>
      </c>
      <c r="L3" s="1">
        <v>0.67002624700000013</v>
      </c>
      <c r="M3" s="1">
        <v>1.4999966999999999E-2</v>
      </c>
      <c r="N3" s="1">
        <v>5.7833081999999992E-3</v>
      </c>
      <c r="O3" s="1">
        <v>9.2172172500000014E-3</v>
      </c>
      <c r="P3" s="1">
        <v>1.7579519999999998E-2</v>
      </c>
      <c r="Q3" s="1">
        <v>0.31001433053000005</v>
      </c>
      <c r="R3" s="1">
        <v>1.70008614</v>
      </c>
      <c r="S3" s="1">
        <v>0</v>
      </c>
      <c r="T3" s="1">
        <v>1.3423050299999999</v>
      </c>
      <c r="U3" s="1">
        <v>1.0000111549999999E-4</v>
      </c>
      <c r="V3" s="1">
        <v>1.3422088349999999</v>
      </c>
      <c r="W3" s="1">
        <v>0</v>
      </c>
      <c r="X3" s="1">
        <v>3.9990963819999991E-3</v>
      </c>
      <c r="Y3" s="1">
        <v>3.870102932</v>
      </c>
      <c r="Z3" s="1">
        <v>-98.000166544737894</v>
      </c>
      <c r="AA3" s="1">
        <v>-13.520045944868079</v>
      </c>
    </row>
    <row r="4" spans="1:27">
      <c r="A4" s="1">
        <v>7.0284000000000004</v>
      </c>
      <c r="B4" s="1">
        <v>-3.91309</v>
      </c>
      <c r="C4" s="1">
        <v>1.0000000000000001E-5</v>
      </c>
      <c r="D4" s="1">
        <v>300</v>
      </c>
      <c r="E4" s="1">
        <v>1.1942155590600001E-3</v>
      </c>
      <c r="F4" s="1">
        <v>3.7593378288700005E-2</v>
      </c>
      <c r="G4" s="1">
        <v>1.0000499330000001E-2</v>
      </c>
      <c r="H4" s="1">
        <v>5.1841784409999994</v>
      </c>
      <c r="I4" s="1">
        <v>5.1841784409999994</v>
      </c>
      <c r="J4" s="1">
        <v>2.5312550250000003E-9</v>
      </c>
      <c r="K4" s="1">
        <v>1.9311183519999999</v>
      </c>
      <c r="L4" s="1">
        <v>0.67002624700000013</v>
      </c>
      <c r="M4" s="1">
        <v>5.3963581949999995E-11</v>
      </c>
      <c r="N4" s="1">
        <v>2.8934411400000004E-11</v>
      </c>
      <c r="O4" s="1">
        <v>2.5029728999999995E-11</v>
      </c>
      <c r="P4" s="1">
        <v>1.7001935999999999E-2</v>
      </c>
      <c r="Q4" s="1">
        <v>0.31705202453000003</v>
      </c>
      <c r="R4" s="1">
        <v>1.594626745</v>
      </c>
      <c r="S4" s="1">
        <v>2.19752176E-3</v>
      </c>
      <c r="T4" s="1">
        <v>1.34262568</v>
      </c>
      <c r="U4" s="1">
        <v>4.9441023499999996E-4</v>
      </c>
      <c r="V4" s="1">
        <v>1.3421126399999999</v>
      </c>
      <c r="W4" s="1">
        <v>9.5636744600000004E-2</v>
      </c>
      <c r="X4" s="1">
        <v>2.936879785E-2</v>
      </c>
      <c r="Y4" s="1">
        <v>3.8965412019999999</v>
      </c>
      <c r="Z4" s="1">
        <v>-98.000049703717849</v>
      </c>
      <c r="AA4" s="1">
        <v>-13.520037004123497</v>
      </c>
    </row>
    <row r="5" spans="1:27">
      <c r="A5" s="1">
        <v>6.9685800000000002</v>
      </c>
      <c r="B5" s="1">
        <v>-3.8334899999999998</v>
      </c>
      <c r="C5" s="1">
        <v>5.0000000000000002E-5</v>
      </c>
      <c r="D5" s="1">
        <v>300</v>
      </c>
      <c r="E5" s="1">
        <v>5.9710777953000003E-3</v>
      </c>
      <c r="F5" s="1">
        <v>9.6952764088700003E-2</v>
      </c>
      <c r="G5" s="1">
        <v>1.0000499330000001E-2</v>
      </c>
      <c r="H5" s="1">
        <v>5.327345985</v>
      </c>
      <c r="I5" s="1">
        <v>5.327345985</v>
      </c>
      <c r="J5" s="1">
        <v>1.8191406219999999E-9</v>
      </c>
      <c r="K5" s="1">
        <v>2.5282404740000004</v>
      </c>
      <c r="L5" s="1">
        <v>0.67002624700000013</v>
      </c>
      <c r="M5" s="1">
        <v>4.0793097150000002E-11</v>
      </c>
      <c r="N5" s="1">
        <v>2.23837929E-11</v>
      </c>
      <c r="O5" s="1">
        <v>1.8408745800000001E-11</v>
      </c>
      <c r="P5" s="1">
        <v>1.5521183999999999E-2</v>
      </c>
      <c r="Q5" s="1">
        <v>0.34520280053000002</v>
      </c>
      <c r="R5" s="1">
        <v>1.065263845</v>
      </c>
      <c r="S5" s="1">
        <v>1.09876088E-2</v>
      </c>
      <c r="T5" s="1">
        <v>1.34390828</v>
      </c>
      <c r="U5" s="1">
        <v>1.4106034800000001E-3</v>
      </c>
      <c r="V5" s="1">
        <v>1.3424974199999999</v>
      </c>
      <c r="W5" s="1">
        <v>0.25224991824999998</v>
      </c>
      <c r="X5" s="1">
        <v>0.13084444450000002</v>
      </c>
      <c r="Y5" s="1">
        <v>4.0022942819999994</v>
      </c>
      <c r="Z5" s="1">
        <v>-98.000027258080237</v>
      </c>
      <c r="AA5" s="1">
        <v>-13.519990975481026</v>
      </c>
    </row>
    <row r="6" spans="1:27">
      <c r="A6" s="1">
        <v>6.9454000000000002</v>
      </c>
      <c r="B6" s="1">
        <v>-3.7804500000000001</v>
      </c>
      <c r="C6" s="1">
        <v>1E-4</v>
      </c>
      <c r="D6" s="1">
        <v>300</v>
      </c>
      <c r="E6" s="1">
        <v>1.1942155590600001E-2</v>
      </c>
      <c r="F6" s="1">
        <v>0.17115199633869999</v>
      </c>
      <c r="G6" s="1">
        <v>1.0000499330000001E-2</v>
      </c>
      <c r="H6" s="1">
        <v>5.4330401449999997</v>
      </c>
      <c r="I6" s="1">
        <v>5.4330401449999997</v>
      </c>
      <c r="J6" s="1">
        <v>1.0726515956E-9</v>
      </c>
      <c r="K6" s="1">
        <v>3.1538580540000001</v>
      </c>
      <c r="L6" s="1">
        <v>0.67002624700000013</v>
      </c>
      <c r="M6" s="1">
        <v>6.1122352500000002E-11</v>
      </c>
      <c r="N6" s="1">
        <v>3.30669414E-11</v>
      </c>
      <c r="O6" s="1">
        <v>2.8053735749999999E-11</v>
      </c>
      <c r="P6" s="1">
        <v>1.3526352E-2</v>
      </c>
      <c r="Q6" s="1">
        <v>0.38039127052999999</v>
      </c>
      <c r="R6" s="1">
        <v>0.59031983999999993</v>
      </c>
      <c r="S6" s="1">
        <v>2.1975217599999999E-2</v>
      </c>
      <c r="T6" s="1">
        <v>1.34551153</v>
      </c>
      <c r="U6" s="1">
        <v>3.1251831599999999E-3</v>
      </c>
      <c r="V6" s="1">
        <v>1.3423691599999998</v>
      </c>
      <c r="W6" s="1">
        <v>0.79333111849999993</v>
      </c>
      <c r="X6" s="1">
        <v>0.25769199449999997</v>
      </c>
      <c r="Y6" s="1">
        <v>4.1344856320000005</v>
      </c>
      <c r="Z6" s="1">
        <v>-98.000007353532865</v>
      </c>
      <c r="AA6" s="1">
        <v>-13.519937117883737</v>
      </c>
    </row>
    <row r="7" spans="1:27">
      <c r="A7" s="1">
        <v>7.0185399999999998</v>
      </c>
      <c r="B7" s="1">
        <v>-3.9653999999999998</v>
      </c>
      <c r="C7" s="1">
        <v>5.0000000000000001E-4</v>
      </c>
      <c r="D7" s="1">
        <v>300</v>
      </c>
      <c r="E7" s="1">
        <v>5.9710777952999998E-2</v>
      </c>
      <c r="F7" s="1">
        <v>0.10846578677999999</v>
      </c>
      <c r="G7" s="1">
        <v>1.0000499330000001E-2</v>
      </c>
      <c r="H7" s="1">
        <v>5.0836488820000003</v>
      </c>
      <c r="I7" s="1">
        <v>5.0836488820000003</v>
      </c>
      <c r="J7" s="1">
        <v>7.8385431409999994E-9</v>
      </c>
      <c r="K7" s="1">
        <v>3.1328171040000004</v>
      </c>
      <c r="L7" s="1">
        <v>0.67002624700000013</v>
      </c>
      <c r="M7" s="1">
        <v>2.7555039899999998E-3</v>
      </c>
      <c r="N7" s="1">
        <v>1.5848810999999998E-3</v>
      </c>
      <c r="O7" s="1">
        <v>1.17062289E-3</v>
      </c>
      <c r="P7" s="1">
        <v>2.2636655999999998E-2</v>
      </c>
      <c r="Q7" s="1">
        <v>0.66189512070000001</v>
      </c>
      <c r="R7" s="1">
        <v>1.269328625E-6</v>
      </c>
      <c r="S7" s="1">
        <v>0.109876088</v>
      </c>
      <c r="T7" s="1">
        <v>1.3583375299999998</v>
      </c>
      <c r="U7" s="1">
        <v>4.6853378000000001E-2</v>
      </c>
      <c r="V7" s="1">
        <v>1.311426435</v>
      </c>
      <c r="W7" s="1">
        <v>7.7406446550000005</v>
      </c>
      <c r="X7" s="1">
        <v>1.2724963279999999</v>
      </c>
      <c r="Y7" s="1">
        <v>5.192016432</v>
      </c>
      <c r="Z7" s="1">
        <v>-97.999929462238768</v>
      </c>
      <c r="AA7" s="1">
        <v>-13.519553499348099</v>
      </c>
    </row>
    <row r="8" spans="1:27">
      <c r="A8" s="1">
        <v>7.1426299999999996</v>
      </c>
      <c r="B8" s="1">
        <v>-4.1907699999999997</v>
      </c>
      <c r="C8" s="1">
        <v>1E-3</v>
      </c>
      <c r="D8" s="1">
        <v>300</v>
      </c>
      <c r="E8" s="1">
        <v>0.119421555906</v>
      </c>
      <c r="F8" s="1">
        <v>5.1683137954500011E-2</v>
      </c>
      <c r="G8" s="1">
        <v>1.000060744E-2</v>
      </c>
      <c r="H8" s="1">
        <v>4.8933993940000011</v>
      </c>
      <c r="I8" s="1">
        <v>4.8933993940000011</v>
      </c>
      <c r="J8" s="1">
        <v>4.8302231119999994E-8</v>
      </c>
      <c r="K8" s="1">
        <v>2.0192498740000002</v>
      </c>
      <c r="L8" s="1">
        <v>0.67002624700000013</v>
      </c>
      <c r="M8" s="1">
        <v>3.3937006499999995E-3</v>
      </c>
      <c r="N8" s="1">
        <v>1.98931059E-3</v>
      </c>
      <c r="O8" s="1">
        <v>1.4043900599999999E-3</v>
      </c>
      <c r="P8" s="1">
        <v>3.6089424000000009E-2</v>
      </c>
      <c r="Q8" s="1">
        <v>1.0137798206999999</v>
      </c>
      <c r="R8" s="1">
        <v>7.6986087500000009E-7</v>
      </c>
      <c r="S8" s="1">
        <v>0.21975217599999999</v>
      </c>
      <c r="T8" s="1">
        <v>1.3743700299999999</v>
      </c>
      <c r="U8" s="1">
        <v>0.21931498049999998</v>
      </c>
      <c r="V8" s="1">
        <v>1.1549813</v>
      </c>
      <c r="W8" s="1">
        <v>15.270367204999999</v>
      </c>
      <c r="X8" s="1">
        <v>2.540971828</v>
      </c>
      <c r="Y8" s="1">
        <v>6.5141598299999997</v>
      </c>
      <c r="Z8" s="1">
        <v>-97.999874392882916</v>
      </c>
      <c r="AA8" s="1">
        <v>-13.519074348178746</v>
      </c>
    </row>
    <row r="9" spans="1:27">
      <c r="A9" s="1">
        <v>7.8428100000000001</v>
      </c>
      <c r="B9" s="1">
        <v>-5.2489699999999999</v>
      </c>
      <c r="C9" s="1">
        <v>5.0000000000000001E-3</v>
      </c>
      <c r="D9" s="1">
        <v>300</v>
      </c>
      <c r="E9" s="1">
        <v>0.59710777952999994</v>
      </c>
      <c r="F9" s="1">
        <v>2.6214453846230001E-2</v>
      </c>
      <c r="G9" s="1">
        <v>1.0000823660000002E-2</v>
      </c>
      <c r="H9" s="1">
        <v>5.2758200820000001</v>
      </c>
      <c r="I9" s="1">
        <v>5.2756999750000002</v>
      </c>
      <c r="J9" s="1">
        <v>3.230157658E-5</v>
      </c>
      <c r="K9" s="1">
        <v>0.10418276100000001</v>
      </c>
      <c r="L9" s="1">
        <v>0.67006169999999998</v>
      </c>
      <c r="M9" s="1">
        <v>1.3288876200000001E-2</v>
      </c>
      <c r="N9" s="1">
        <v>8.1550453499999991E-3</v>
      </c>
      <c r="O9" s="1">
        <v>5.1336633149999993E-3</v>
      </c>
      <c r="P9" s="1">
        <v>0.18761904000000001</v>
      </c>
      <c r="Q9" s="1">
        <v>3.8290138139000001</v>
      </c>
      <c r="R9" s="1">
        <v>1.8224618150000001E-9</v>
      </c>
      <c r="S9" s="1">
        <v>1.098815818044</v>
      </c>
      <c r="T9" s="1">
        <v>1.5026941599999997</v>
      </c>
      <c r="U9" s="1">
        <v>1.41374585</v>
      </c>
      <c r="V9" s="1">
        <v>8.8929070999999985E-2</v>
      </c>
      <c r="W9" s="1">
        <v>76.179110199999997</v>
      </c>
      <c r="X9" s="1">
        <v>12.68906303</v>
      </c>
      <c r="Y9" s="1">
        <v>17.089927625999998</v>
      </c>
      <c r="Z9" s="1">
        <v>-97.999587055447705</v>
      </c>
      <c r="AA9" s="1">
        <v>-13.515234160656687</v>
      </c>
    </row>
    <row r="10" spans="1:27">
      <c r="A10" s="1">
        <v>8.1045099999999994</v>
      </c>
      <c r="B10" s="1">
        <v>-5.7922599999999997</v>
      </c>
      <c r="C10" s="1">
        <v>0.01</v>
      </c>
      <c r="D10" s="1">
        <v>300</v>
      </c>
      <c r="E10" s="1">
        <v>1.1942155590599999</v>
      </c>
      <c r="F10" s="1">
        <v>2.145895759748E-2</v>
      </c>
      <c r="G10" s="1">
        <v>1.00012561E-2</v>
      </c>
      <c r="H10" s="1">
        <v>6.444701406000001</v>
      </c>
      <c r="I10" s="1">
        <v>6.4385759490000005</v>
      </c>
      <c r="J10" s="1">
        <v>6.0285306510000003E-3</v>
      </c>
      <c r="K10" s="1">
        <v>5.5475967600000009E-2</v>
      </c>
      <c r="L10" s="1">
        <v>0.67009715300000006</v>
      </c>
      <c r="M10" s="1">
        <v>2.83100643E-2</v>
      </c>
      <c r="N10" s="1">
        <v>2.0619649349999998E-2</v>
      </c>
      <c r="O10" s="1">
        <v>7.6898564999999999E-3</v>
      </c>
      <c r="P10" s="1">
        <v>0.68592384000000006</v>
      </c>
      <c r="Q10" s="1">
        <v>7.3481345019999997</v>
      </c>
      <c r="R10" s="1">
        <v>1.6072410399999998E-10</v>
      </c>
      <c r="S10" s="1">
        <v>2.1976865741320002</v>
      </c>
      <c r="T10" s="1">
        <v>1.6630832900000001</v>
      </c>
      <c r="U10" s="1">
        <v>1.66180069</v>
      </c>
      <c r="V10" s="1">
        <v>1.271601705E-3</v>
      </c>
      <c r="W10" s="1">
        <v>152.36102894999999</v>
      </c>
      <c r="X10" s="1">
        <v>25.375254039999998</v>
      </c>
      <c r="Y10" s="1">
        <v>30.309752319999998</v>
      </c>
      <c r="Z10" s="1">
        <v>-97.999181051063687</v>
      </c>
      <c r="AA10" s="1">
        <v>-13.510406277145076</v>
      </c>
    </row>
    <row r="11" spans="1:27">
      <c r="A11" s="1">
        <v>8.6461400000000008</v>
      </c>
      <c r="B11" s="1">
        <v>-6.6936299999999997</v>
      </c>
      <c r="C11" s="1">
        <v>0.05</v>
      </c>
      <c r="D11" s="1">
        <v>300</v>
      </c>
      <c r="E11" s="1">
        <v>5.9710777953000003</v>
      </c>
      <c r="F11" s="1">
        <v>0.81427586548100006</v>
      </c>
      <c r="G11" s="1">
        <v>1.0004499399999998E-2</v>
      </c>
      <c r="H11" s="1">
        <v>6.5004310539999999</v>
      </c>
      <c r="I11" s="1">
        <v>4.7581589119999999</v>
      </c>
      <c r="J11" s="1">
        <v>1.7421520349999999</v>
      </c>
      <c r="K11" s="1">
        <v>6.6930260000000008E-4</v>
      </c>
      <c r="L11" s="1">
        <v>0.67030987100000006</v>
      </c>
      <c r="M11" s="1">
        <v>0.14225955300000001</v>
      </c>
      <c r="N11" s="1">
        <v>0.12020636250000001</v>
      </c>
      <c r="O11" s="1">
        <v>2.2055424300000001E-2</v>
      </c>
      <c r="P11" s="1">
        <v>3.5850527999999997</v>
      </c>
      <c r="Q11" s="1">
        <v>30.731654783</v>
      </c>
      <c r="R11" s="1">
        <v>1.8639261450000001E-12</v>
      </c>
      <c r="S11" s="1">
        <v>10.992003843519999</v>
      </c>
      <c r="T11" s="1">
        <v>2.9467093699999993</v>
      </c>
      <c r="U11" s="1">
        <v>2.9467093699999993</v>
      </c>
      <c r="V11" s="1">
        <v>8.8146684999999993E-6</v>
      </c>
      <c r="W11" s="1">
        <v>345.11462399999999</v>
      </c>
      <c r="X11" s="1">
        <v>126.90020369999999</v>
      </c>
      <c r="Y11" s="1">
        <v>121.64362976</v>
      </c>
      <c r="Z11" s="1">
        <v>-97.99542586659625</v>
      </c>
      <c r="AA11" s="1">
        <v>-13.475841751296056</v>
      </c>
    </row>
    <row r="12" spans="1:27">
      <c r="A12" s="1">
        <v>8.8902999999999999</v>
      </c>
      <c r="B12" s="1">
        <v>-7.0729899999999999</v>
      </c>
      <c r="C12" s="1">
        <v>0.1</v>
      </c>
      <c r="D12" s="1">
        <v>300</v>
      </c>
      <c r="E12" s="1">
        <v>11.942155590600001</v>
      </c>
      <c r="F12" s="1">
        <v>0.54729353707600004</v>
      </c>
      <c r="G12" s="1">
        <v>1.000860758E-2</v>
      </c>
      <c r="H12" s="1">
        <v>6.5030734079999997</v>
      </c>
      <c r="I12" s="1">
        <v>1.7672543979999999</v>
      </c>
      <c r="J12" s="1">
        <v>4.7356989030000003</v>
      </c>
      <c r="K12" s="1">
        <v>5.1335910200000015E-4</v>
      </c>
      <c r="L12" s="1">
        <v>0.67059349500000009</v>
      </c>
      <c r="M12" s="1">
        <v>0.30658346549999999</v>
      </c>
      <c r="N12" s="1">
        <v>0.269586153</v>
      </c>
      <c r="O12" s="1">
        <v>3.6998987849999998E-2</v>
      </c>
      <c r="P12" s="1">
        <v>6.6587471999999996</v>
      </c>
      <c r="Q12" s="1">
        <v>56.567420439999999</v>
      </c>
      <c r="R12" s="1">
        <v>9.1432979500000005E-13</v>
      </c>
      <c r="S12" s="1">
        <v>21.993347154520002</v>
      </c>
      <c r="T12" s="1">
        <v>4.5525886999999994</v>
      </c>
      <c r="U12" s="1">
        <v>4.5525886999999994</v>
      </c>
      <c r="V12" s="1">
        <v>1.4301951949999999E-6</v>
      </c>
      <c r="W12" s="1">
        <v>449.33991450000002</v>
      </c>
      <c r="X12" s="1">
        <v>253.90571479999997</v>
      </c>
      <c r="Y12" s="1">
        <v>236.65700119999997</v>
      </c>
      <c r="Z12" s="1">
        <v>-97.990602659554071</v>
      </c>
      <c r="AA12" s="1">
        <v>-13.434069061873531</v>
      </c>
    </row>
    <row r="13" spans="1:27">
      <c r="A13" s="1">
        <v>9.2885399999999994</v>
      </c>
      <c r="B13" s="1">
        <v>-7.8982700000000001</v>
      </c>
      <c r="C13" s="1">
        <v>0.5</v>
      </c>
      <c r="D13" s="1">
        <v>300</v>
      </c>
      <c r="E13" s="1">
        <v>59.710777952999997</v>
      </c>
      <c r="F13" s="1">
        <v>0.272486562361</v>
      </c>
      <c r="G13" s="1">
        <v>1.004731096E-2</v>
      </c>
      <c r="H13" s="1">
        <v>6.5281757709999999</v>
      </c>
      <c r="I13" s="1">
        <v>2.9411802160000003E-3</v>
      </c>
      <c r="J13" s="1">
        <v>6.5252932029999995</v>
      </c>
      <c r="K13" s="1">
        <v>4.4350314799999999E-4</v>
      </c>
      <c r="L13" s="1">
        <v>0.67318156400000007</v>
      </c>
      <c r="M13" s="1">
        <v>1.6639576200000001</v>
      </c>
      <c r="N13" s="1">
        <v>1.5815303999999999</v>
      </c>
      <c r="O13" s="1">
        <v>8.2421635499999993E-2</v>
      </c>
      <c r="P13" s="1">
        <v>46.303487999999994</v>
      </c>
      <c r="Q13" s="1">
        <v>250.65920130000003</v>
      </c>
      <c r="R13" s="1">
        <v>4.8388824500000003E-13</v>
      </c>
      <c r="S13" s="1">
        <v>110.39250561360001</v>
      </c>
      <c r="T13" s="1">
        <v>17.456185999999999</v>
      </c>
      <c r="U13" s="1">
        <v>17.456185999999999</v>
      </c>
      <c r="V13" s="1">
        <v>1.3897291649999998E-9</v>
      </c>
      <c r="W13" s="1">
        <v>1636.0084604999997</v>
      </c>
      <c r="X13" s="1">
        <v>1274.411008</v>
      </c>
      <c r="Y13" s="1">
        <v>1170.4337078000001</v>
      </c>
      <c r="Z13" s="1">
        <v>-97.944609089332346</v>
      </c>
      <c r="AA13" s="1">
        <v>-13.103248191721688</v>
      </c>
    </row>
    <row r="14" spans="1:27">
      <c r="A14" s="1">
        <v>9.2408800000000006</v>
      </c>
      <c r="B14" s="1">
        <v>-8.0265799999999992</v>
      </c>
      <c r="C14" s="1">
        <v>1</v>
      </c>
      <c r="D14" s="1">
        <v>300</v>
      </c>
      <c r="E14" s="1">
        <v>119.42155590599999</v>
      </c>
      <c r="F14" s="1">
        <v>0.2290031141086</v>
      </c>
      <c r="G14" s="1">
        <v>1.010017675E-2</v>
      </c>
      <c r="H14" s="1">
        <v>6.5626464800000006</v>
      </c>
      <c r="I14" s="1">
        <v>1.2702516319999999E-4</v>
      </c>
      <c r="J14" s="1">
        <v>6.562406266</v>
      </c>
      <c r="K14" s="1">
        <v>1.7181438600000001E-3</v>
      </c>
      <c r="L14" s="1">
        <v>0.67672686400000015</v>
      </c>
      <c r="M14" s="1">
        <v>2.342306835</v>
      </c>
      <c r="N14" s="1">
        <v>2.2637887650000001</v>
      </c>
      <c r="O14" s="1">
        <v>7.8545992499999995E-2</v>
      </c>
      <c r="P14" s="1">
        <v>97.83547200000001</v>
      </c>
      <c r="Q14" s="1">
        <v>556.83798860000002</v>
      </c>
      <c r="R14" s="1">
        <v>1.0980755950000001E-12</v>
      </c>
      <c r="S14" s="1">
        <v>221.94420395559999</v>
      </c>
      <c r="T14" s="1">
        <v>33.738793000000001</v>
      </c>
      <c r="U14" s="1">
        <v>33.738793000000001</v>
      </c>
      <c r="V14" s="1">
        <v>7.4214442499999997E-11</v>
      </c>
      <c r="W14" s="1">
        <v>3502.2618499999999</v>
      </c>
      <c r="X14" s="1">
        <v>2562.224776</v>
      </c>
      <c r="Y14" s="1">
        <v>2313.0037780000002</v>
      </c>
      <c r="Z14" s="1">
        <v>-97.876230357686694</v>
      </c>
      <c r="AA14" s="1">
        <v>-12.70426650673385</v>
      </c>
    </row>
    <row r="15" spans="1:27">
      <c r="A15" s="1">
        <v>9.0968</v>
      </c>
      <c r="B15" s="1">
        <v>-7.9916900000000002</v>
      </c>
      <c r="C15" s="1">
        <v>1.5</v>
      </c>
      <c r="D15" s="1">
        <v>300</v>
      </c>
      <c r="E15" s="1">
        <v>179.132333859</v>
      </c>
      <c r="F15" s="1">
        <v>0.21028871865820001</v>
      </c>
      <c r="G15" s="1">
        <v>1.0151529000000001E-2</v>
      </c>
      <c r="H15" s="1">
        <v>6.5960362260000007</v>
      </c>
      <c r="I15" s="1">
        <v>1.3741441869999999E-5</v>
      </c>
      <c r="J15" s="1">
        <v>6.5959161189999991</v>
      </c>
      <c r="K15" s="1">
        <v>5.1596417200000001E-3</v>
      </c>
      <c r="L15" s="1">
        <v>0.68016580500000012</v>
      </c>
      <c r="M15" s="1">
        <v>2.2498833599999997</v>
      </c>
      <c r="N15" s="1">
        <v>2.1909668849999999</v>
      </c>
      <c r="O15" s="1">
        <v>5.8899721500000002E-2</v>
      </c>
      <c r="P15" s="1">
        <v>149.8896</v>
      </c>
      <c r="Q15" s="1">
        <v>929.09290290000001</v>
      </c>
      <c r="R15" s="1">
        <v>2.5389002999999998E-12</v>
      </c>
      <c r="S15" s="1">
        <v>334.60565078639996</v>
      </c>
      <c r="T15" s="1">
        <v>50.188138000000002</v>
      </c>
      <c r="U15" s="1">
        <v>50.188138000000002</v>
      </c>
      <c r="V15" s="1">
        <v>1.298408045E-11</v>
      </c>
      <c r="W15" s="1">
        <v>5263.5035549999993</v>
      </c>
      <c r="X15" s="1">
        <v>3862.9147669999993</v>
      </c>
      <c r="Y15" s="1">
        <v>3430.07816</v>
      </c>
      <c r="Z15" s="1">
        <v>-97.80336914630783</v>
      </c>
      <c r="AA15" s="1">
        <v>-12.326681963212753</v>
      </c>
    </row>
    <row r="16" spans="1:27">
      <c r="A16" s="1">
        <v>8.9982799999999994</v>
      </c>
      <c r="B16" s="1">
        <v>-7.9723899999999999</v>
      </c>
      <c r="C16" s="1">
        <v>2</v>
      </c>
      <c r="D16" s="1">
        <v>300</v>
      </c>
      <c r="E16" s="1">
        <v>238.84311181199999</v>
      </c>
      <c r="F16" s="1">
        <v>0.19736725963109999</v>
      </c>
      <c r="G16" s="1">
        <v>1.0202881249999999E-2</v>
      </c>
      <c r="H16" s="1">
        <v>6.629305865000001</v>
      </c>
      <c r="I16" s="1">
        <v>2.7231860109999998E-6</v>
      </c>
      <c r="J16" s="1">
        <v>6.629305865000001</v>
      </c>
      <c r="K16" s="1">
        <v>1.0560152220000001E-2</v>
      </c>
      <c r="L16" s="1">
        <v>0.68360474599999999</v>
      </c>
      <c r="M16" s="1">
        <v>2.1729289499999997</v>
      </c>
      <c r="N16" s="1">
        <v>2.125516545</v>
      </c>
      <c r="O16" s="1">
        <v>4.7437535249999996E-2</v>
      </c>
      <c r="P16" s="1">
        <v>202.46688</v>
      </c>
      <c r="Q16" s="1">
        <v>1314.8367306999999</v>
      </c>
      <c r="R16" s="1">
        <v>4.3391716499999997E-12</v>
      </c>
      <c r="S16" s="1">
        <v>448.39882132359998</v>
      </c>
      <c r="T16" s="1">
        <v>66.797807999999989</v>
      </c>
      <c r="U16" s="1">
        <v>66.797807999999989</v>
      </c>
      <c r="V16" s="1">
        <v>3.7532082499999997E-12</v>
      </c>
      <c r="W16" s="1">
        <v>6992.4469349999999</v>
      </c>
      <c r="X16" s="1">
        <v>5176.8160499999994</v>
      </c>
      <c r="Y16" s="1">
        <v>4552.4401960000005</v>
      </c>
      <c r="Z16" s="1">
        <v>-97.731695012738712</v>
      </c>
      <c r="AA16" s="1">
        <v>-11.969533989139217</v>
      </c>
    </row>
    <row r="17" spans="1:27">
      <c r="A17" s="1">
        <v>8.9273399999999992</v>
      </c>
      <c r="B17" s="1">
        <v>-7.9641299999999999</v>
      </c>
      <c r="C17" s="1">
        <v>2.5</v>
      </c>
      <c r="D17" s="1">
        <v>300</v>
      </c>
      <c r="E17" s="1">
        <v>298.55388976500001</v>
      </c>
      <c r="F17" s="1">
        <v>0.18798847667470003</v>
      </c>
      <c r="G17" s="1">
        <v>1.0254665939999999E-2</v>
      </c>
      <c r="H17" s="1">
        <v>6.6629358249999999</v>
      </c>
      <c r="I17" s="1">
        <v>7.6473327969999997E-7</v>
      </c>
      <c r="J17" s="1">
        <v>6.6629358249999999</v>
      </c>
      <c r="K17" s="1">
        <v>1.7807857740000002E-2</v>
      </c>
      <c r="L17" s="1">
        <v>0.68707914000000003</v>
      </c>
      <c r="M17" s="1">
        <v>2.1295932299999998</v>
      </c>
      <c r="N17" s="1">
        <v>2.0893848299999997</v>
      </c>
      <c r="O17" s="1">
        <v>4.0224036599999999E-2</v>
      </c>
      <c r="P17" s="1">
        <v>255.57839999999999</v>
      </c>
      <c r="Q17" s="1">
        <v>1711.2152960999999</v>
      </c>
      <c r="R17" s="1">
        <v>6.3547852999999999E-12</v>
      </c>
      <c r="S17" s="1">
        <v>563.33470317599995</v>
      </c>
      <c r="T17" s="1">
        <v>83.577422499999983</v>
      </c>
      <c r="U17" s="1">
        <v>83.577422499999983</v>
      </c>
      <c r="V17" s="1">
        <v>1.4191007049999999E-12</v>
      </c>
      <c r="W17" s="1">
        <v>8730.9393849999997</v>
      </c>
      <c r="X17" s="1">
        <v>6503.6892899999993</v>
      </c>
      <c r="Y17" s="1">
        <v>5682.1589679999997</v>
      </c>
      <c r="Z17" s="1">
        <v>-97.660900310692242</v>
      </c>
      <c r="AA17" s="1">
        <v>-11.630845701805583</v>
      </c>
    </row>
    <row r="18" spans="1:27">
      <c r="A18" s="1">
        <v>8.8728099999999994</v>
      </c>
      <c r="B18" s="1">
        <v>-7.96183</v>
      </c>
      <c r="C18" s="1">
        <v>3</v>
      </c>
      <c r="D18" s="1">
        <v>300</v>
      </c>
      <c r="E18" s="1">
        <v>358.264667718</v>
      </c>
      <c r="F18" s="1">
        <v>0.1808410669936</v>
      </c>
      <c r="G18" s="1">
        <v>1.030709929E-2</v>
      </c>
      <c r="H18" s="1">
        <v>6.6970462129999992</v>
      </c>
      <c r="I18" s="1">
        <v>2.6751432110000002E-7</v>
      </c>
      <c r="J18" s="1">
        <v>6.6970462129999992</v>
      </c>
      <c r="K18" s="1">
        <v>2.6839034260000002E-2</v>
      </c>
      <c r="L18" s="1">
        <v>0.69058898700000004</v>
      </c>
      <c r="M18" s="1">
        <v>2.1060266400000001</v>
      </c>
      <c r="N18" s="1">
        <v>2.0707884449999998</v>
      </c>
      <c r="O18" s="1">
        <v>3.5229818249999996E-2</v>
      </c>
      <c r="P18" s="1">
        <v>309.23424</v>
      </c>
      <c r="Q18" s="1">
        <v>2117.6812229000002</v>
      </c>
      <c r="R18" s="1">
        <v>8.5201177500000002E-12</v>
      </c>
      <c r="S18" s="1">
        <v>679.47372819200007</v>
      </c>
      <c r="T18" s="1">
        <v>100.52698149999999</v>
      </c>
      <c r="U18" s="1">
        <v>100.52698149999999</v>
      </c>
      <c r="V18" s="1">
        <v>6.3411743999999998E-13</v>
      </c>
      <c r="W18" s="1">
        <v>10486.283135</v>
      </c>
      <c r="X18" s="1">
        <v>7843.9652899999992</v>
      </c>
      <c r="Y18" s="1">
        <v>6819.9241700000002</v>
      </c>
      <c r="Z18" s="1">
        <v>-97.590713457285432</v>
      </c>
      <c r="AA18" s="1">
        <v>-11.309133397911459</v>
      </c>
    </row>
    <row r="19" spans="1:27">
      <c r="A19" s="1">
        <v>8.8290500000000005</v>
      </c>
      <c r="B19" s="1">
        <v>-7.9631100000000004</v>
      </c>
      <c r="C19" s="1">
        <v>3.5</v>
      </c>
      <c r="D19" s="1">
        <v>300</v>
      </c>
      <c r="E19" s="1">
        <v>417.97544567099999</v>
      </c>
      <c r="F19" s="1">
        <v>0.17516954749580002</v>
      </c>
      <c r="G19" s="1">
        <v>1.035996508E-2</v>
      </c>
      <c r="H19" s="1">
        <v>6.7313968149999992</v>
      </c>
      <c r="I19" s="1">
        <v>1.0877850776E-7</v>
      </c>
      <c r="J19" s="1">
        <v>6.7313968149999992</v>
      </c>
      <c r="K19" s="1">
        <v>3.7592763220000006E-2</v>
      </c>
      <c r="L19" s="1">
        <v>0.69413428700000002</v>
      </c>
      <c r="M19" s="1">
        <v>2.0946342599999999</v>
      </c>
      <c r="N19" s="1">
        <v>2.0630818350000002</v>
      </c>
      <c r="O19" s="1">
        <v>3.1537346849999995E-2</v>
      </c>
      <c r="P19" s="1">
        <v>363.44448</v>
      </c>
      <c r="Q19" s="1">
        <v>2533.6871349000003</v>
      </c>
      <c r="R19" s="1">
        <v>1.07923922E-11</v>
      </c>
      <c r="S19" s="1">
        <v>796.76645213200004</v>
      </c>
      <c r="T19" s="1">
        <v>117.65289799999999</v>
      </c>
      <c r="U19" s="1">
        <v>117.65289799999999</v>
      </c>
      <c r="V19" s="1">
        <v>3.1744670649999998E-13</v>
      </c>
      <c r="W19" s="1">
        <v>12259.882460000001</v>
      </c>
      <c r="X19" s="1">
        <v>9198.6013899999998</v>
      </c>
      <c r="Y19" s="1">
        <v>7966.4254959999998</v>
      </c>
      <c r="Z19" s="1">
        <v>-97.520970820631732</v>
      </c>
      <c r="AA19" s="1">
        <v>-11.003078394623303</v>
      </c>
    </row>
    <row r="20" spans="1:27">
      <c r="A20" s="1">
        <v>8.7928800000000003</v>
      </c>
      <c r="B20" s="1">
        <v>-7.9667300000000001</v>
      </c>
      <c r="C20" s="1">
        <v>4</v>
      </c>
      <c r="D20" s="1">
        <v>300</v>
      </c>
      <c r="E20" s="1">
        <v>477.68622362399998</v>
      </c>
      <c r="F20" s="1">
        <v>0.17043158924740001</v>
      </c>
      <c r="G20" s="1">
        <v>1.041347953E-2</v>
      </c>
      <c r="H20" s="1">
        <v>6.7661077379999988</v>
      </c>
      <c r="I20" s="1">
        <v>4.9350765229999995E-8</v>
      </c>
      <c r="J20" s="1">
        <v>6.7661077379999988</v>
      </c>
      <c r="K20" s="1">
        <v>5.0093492200000006E-2</v>
      </c>
      <c r="L20" s="1">
        <v>0.69771504000000006</v>
      </c>
      <c r="M20" s="1">
        <v>2.0913952500000001</v>
      </c>
      <c r="N20" s="1">
        <v>2.0626909200000001</v>
      </c>
      <c r="O20" s="1">
        <v>2.8679199750000002E-2</v>
      </c>
      <c r="P20" s="1">
        <v>418.20911999999998</v>
      </c>
      <c r="Q20" s="1">
        <v>2931.6296323000006</v>
      </c>
      <c r="R20" s="1">
        <v>1.315410905E-11</v>
      </c>
      <c r="S20" s="1">
        <v>915.32275108399983</v>
      </c>
      <c r="T20" s="1">
        <v>134.955172</v>
      </c>
      <c r="U20" s="1">
        <v>134.955172</v>
      </c>
      <c r="V20" s="1">
        <v>1.7225318000000001E-13</v>
      </c>
      <c r="W20" s="1">
        <v>14051.737359999999</v>
      </c>
      <c r="X20" s="1">
        <v>10566.640249999999</v>
      </c>
      <c r="Y20" s="1">
        <v>9137.7558059999992</v>
      </c>
      <c r="Z20" s="1">
        <v>-97.451647413603837</v>
      </c>
      <c r="AA20" s="1">
        <v>-10.711600880111169</v>
      </c>
    </row>
    <row r="21" spans="1:27">
      <c r="A21" s="1">
        <v>8.76234</v>
      </c>
      <c r="B21" s="1">
        <v>-7.9719800000000003</v>
      </c>
      <c r="C21" s="1">
        <v>4.5</v>
      </c>
      <c r="D21" s="1">
        <v>300</v>
      </c>
      <c r="E21" s="1">
        <v>537.39700157699997</v>
      </c>
      <c r="F21" s="1">
        <v>0.1664113399364</v>
      </c>
      <c r="G21" s="1">
        <v>1.0467534530000001E-2</v>
      </c>
      <c r="H21" s="1">
        <v>6.8012990890000005</v>
      </c>
      <c r="I21" s="1">
        <v>2.4325270709999998E-8</v>
      </c>
      <c r="J21" s="1">
        <v>6.8012990890000005</v>
      </c>
      <c r="K21" s="1">
        <v>6.4313166600000013E-2</v>
      </c>
      <c r="L21" s="1">
        <v>0.70133124600000007</v>
      </c>
      <c r="M21" s="1">
        <v>2.0938524299999997</v>
      </c>
      <c r="N21" s="1">
        <v>2.0674935899999998</v>
      </c>
      <c r="O21" s="1">
        <v>2.6388437849999998E-2</v>
      </c>
      <c r="P21" s="1">
        <v>473.53823999999997</v>
      </c>
      <c r="Q21" s="1">
        <v>3315.1839553</v>
      </c>
      <c r="R21" s="1">
        <v>1.5582664650000001E-11</v>
      </c>
      <c r="S21" s="1">
        <v>1035.0876870039999</v>
      </c>
      <c r="T21" s="1">
        <v>152.43380349999998</v>
      </c>
      <c r="U21" s="1">
        <v>152.43380349999998</v>
      </c>
      <c r="V21" s="1">
        <v>9.933736999999999E-14</v>
      </c>
      <c r="W21" s="1">
        <v>15862.690399999998</v>
      </c>
      <c r="X21" s="1">
        <v>11949.517879999999</v>
      </c>
      <c r="Y21" s="1">
        <v>10332.075916</v>
      </c>
      <c r="Z21" s="1">
        <v>-97.38267695063351</v>
      </c>
      <c r="AA21" s="1">
        <v>-10.433658617889845</v>
      </c>
    </row>
    <row r="22" spans="1:27">
      <c r="A22" s="1">
        <v>8.7361000000000004</v>
      </c>
      <c r="B22" s="1">
        <v>-7.9783999999999997</v>
      </c>
      <c r="C22" s="1">
        <v>5</v>
      </c>
      <c r="D22" s="1">
        <v>300</v>
      </c>
      <c r="E22" s="1">
        <v>597.10777953000002</v>
      </c>
      <c r="F22" s="1">
        <v>0.16299547709900003</v>
      </c>
      <c r="G22" s="1">
        <v>1.0522130079999999E-2</v>
      </c>
      <c r="H22" s="1">
        <v>6.8367306539999992</v>
      </c>
      <c r="I22" s="1">
        <v>1.279379764E-8</v>
      </c>
      <c r="J22" s="1">
        <v>6.8367306539999992</v>
      </c>
      <c r="K22" s="1">
        <v>8.0151992200000022E-2</v>
      </c>
      <c r="L22" s="1">
        <v>0.70498290500000016</v>
      </c>
      <c r="M22" s="1">
        <v>2.1006096749999998</v>
      </c>
      <c r="N22" s="1">
        <v>2.0760937199999998</v>
      </c>
      <c r="O22" s="1">
        <v>2.450311065E-2</v>
      </c>
      <c r="P22" s="1">
        <v>529.452</v>
      </c>
      <c r="Q22" s="1">
        <v>3702.7263049000003</v>
      </c>
      <c r="R22" s="1">
        <v>1.8049865199999998E-11</v>
      </c>
      <c r="S22" s="1">
        <v>1156.061259892</v>
      </c>
      <c r="T22" s="1">
        <v>170.098412</v>
      </c>
      <c r="U22" s="1">
        <v>170.098412</v>
      </c>
      <c r="V22" s="1">
        <v>6.0115461999999984E-14</v>
      </c>
      <c r="W22" s="1">
        <v>17693.30329</v>
      </c>
      <c r="X22" s="1">
        <v>13346.27694</v>
      </c>
      <c r="Y22" s="1">
        <v>11539.040416</v>
      </c>
      <c r="Z22" s="1">
        <v>-97.314008552501448</v>
      </c>
      <c r="AA22" s="1">
        <v>-10.168324954516793</v>
      </c>
    </row>
    <row r="23" spans="1:27">
      <c r="A23" s="1">
        <v>8.7132799999999992</v>
      </c>
      <c r="B23" s="1">
        <v>-7.9856999999999996</v>
      </c>
      <c r="C23" s="1">
        <v>5.5</v>
      </c>
      <c r="D23" s="1">
        <v>300</v>
      </c>
      <c r="E23" s="1">
        <v>656.81855748299995</v>
      </c>
      <c r="F23" s="1">
        <v>0.16004369673240001</v>
      </c>
      <c r="G23" s="1">
        <v>1.0577266179999998E-2</v>
      </c>
      <c r="H23" s="1">
        <v>6.8726426469999993</v>
      </c>
      <c r="I23" s="1">
        <v>7.0878743910000003E-9</v>
      </c>
      <c r="J23" s="1">
        <v>6.8726426469999993</v>
      </c>
      <c r="K23" s="1">
        <v>9.7565883200000009E-2</v>
      </c>
      <c r="L23" s="1">
        <v>0.70867001700000021</v>
      </c>
      <c r="M23" s="1">
        <v>2.1107734649999998</v>
      </c>
      <c r="N23" s="1">
        <v>2.0878211699999998</v>
      </c>
      <c r="O23" s="1">
        <v>2.2918788000000002E-2</v>
      </c>
      <c r="P23" s="1">
        <v>585.95040000000006</v>
      </c>
      <c r="Q23" s="1">
        <v>4094.3739759999999</v>
      </c>
      <c r="R23" s="1">
        <v>2.0541127699999999E-11</v>
      </c>
      <c r="S23" s="1">
        <v>1278.3533458360002</v>
      </c>
      <c r="T23" s="1">
        <v>187.94899749999999</v>
      </c>
      <c r="U23" s="1">
        <v>187.94899749999999</v>
      </c>
      <c r="V23" s="1">
        <v>3.7804634999999999E-14</v>
      </c>
      <c r="W23" s="1">
        <v>19543.295174999996</v>
      </c>
      <c r="X23" s="1">
        <v>14757.874769999997</v>
      </c>
      <c r="Y23" s="1">
        <v>12758.649305999999</v>
      </c>
      <c r="Z23" s="1">
        <v>-97.245670618201444</v>
      </c>
      <c r="AA23" s="1">
        <v>-9.9147408453788088</v>
      </c>
    </row>
    <row r="24" spans="1:27">
      <c r="A24" s="1">
        <v>8.7029399999999999</v>
      </c>
      <c r="B24" s="1">
        <v>-7.98963</v>
      </c>
      <c r="C24" s="1">
        <v>5.75</v>
      </c>
      <c r="D24" s="1">
        <v>300</v>
      </c>
      <c r="E24" s="1">
        <v>686.67394645949992</v>
      </c>
      <c r="F24" s="1">
        <v>0.15871080870580001</v>
      </c>
      <c r="G24" s="1">
        <v>1.0605158559999999E-2</v>
      </c>
      <c r="H24" s="1">
        <v>6.8906586969999992</v>
      </c>
      <c r="I24" s="1">
        <v>5.3631378710000005E-9</v>
      </c>
      <c r="J24" s="1">
        <v>6.8906586969999992</v>
      </c>
      <c r="K24" s="1">
        <v>0.10685195580000002</v>
      </c>
      <c r="L24" s="1">
        <v>0.71054902600000003</v>
      </c>
      <c r="M24" s="1">
        <v>2.1166930349999999</v>
      </c>
      <c r="N24" s="1">
        <v>2.0944667249999998</v>
      </c>
      <c r="O24" s="1">
        <v>2.221458255E-2</v>
      </c>
      <c r="P24" s="1">
        <v>614.42640000000006</v>
      </c>
      <c r="Q24" s="1">
        <v>4291.8203910000011</v>
      </c>
      <c r="R24" s="1">
        <v>2.1791862999999999E-11</v>
      </c>
      <c r="S24" s="1">
        <v>1339.9938312039999</v>
      </c>
      <c r="T24" s="1">
        <v>196.94322999999997</v>
      </c>
      <c r="U24" s="1">
        <v>196.94322999999997</v>
      </c>
      <c r="V24" s="1">
        <v>3.03437508E-14</v>
      </c>
      <c r="W24" s="1">
        <v>20476.014630000001</v>
      </c>
      <c r="X24" s="1">
        <v>15469.65706</v>
      </c>
      <c r="Y24" s="1">
        <v>13373.396557999999</v>
      </c>
      <c r="Z24" s="1">
        <v>-97.211600209457202</v>
      </c>
      <c r="AA24" s="1">
        <v>-9.7921298267862422</v>
      </c>
    </row>
    <row r="25" spans="1:27">
      <c r="A25" s="1">
        <v>8.6932200000000002</v>
      </c>
      <c r="B25" s="1">
        <v>-7.9937100000000001</v>
      </c>
      <c r="C25" s="1">
        <v>6</v>
      </c>
      <c r="D25" s="1">
        <v>300</v>
      </c>
      <c r="E25" s="1">
        <v>716.529335436</v>
      </c>
      <c r="F25" s="1">
        <v>0.15746156345010001</v>
      </c>
      <c r="G25" s="1">
        <v>1.063315905E-2</v>
      </c>
      <c r="H25" s="1">
        <v>6.9089149610000007</v>
      </c>
      <c r="I25" s="1">
        <v>4.0975704120000002E-9</v>
      </c>
      <c r="J25" s="1">
        <v>6.9089149610000007</v>
      </c>
      <c r="K25" s="1">
        <v>0.11651876940000001</v>
      </c>
      <c r="L25" s="1">
        <v>0.71242803500000007</v>
      </c>
      <c r="M25" s="1">
        <v>2.1233944349999998</v>
      </c>
      <c r="N25" s="1">
        <v>2.1018382649999996</v>
      </c>
      <c r="O25" s="1">
        <v>2.1562312950000002E-2</v>
      </c>
      <c r="P25" s="1">
        <v>643.05359999999996</v>
      </c>
      <c r="Q25" s="1">
        <v>4490.0487720000001</v>
      </c>
      <c r="R25" s="1">
        <v>2.3044056599999998E-11</v>
      </c>
      <c r="S25" s="1">
        <v>1401.9090067919999</v>
      </c>
      <c r="T25" s="1">
        <v>205.9887665</v>
      </c>
      <c r="U25" s="1">
        <v>205.9887665</v>
      </c>
      <c r="V25" s="1">
        <v>2.4529404349999999E-14</v>
      </c>
      <c r="W25" s="1">
        <v>21413.508619999997</v>
      </c>
      <c r="X25" s="1">
        <v>16184.79004</v>
      </c>
      <c r="Y25" s="1">
        <v>13991.132484</v>
      </c>
      <c r="Z25" s="1">
        <v>-97.177625740087592</v>
      </c>
      <c r="AA25" s="1">
        <v>-9.6721618599513839</v>
      </c>
    </row>
    <row r="26" spans="1:27">
      <c r="A26" s="1">
        <v>8.6840799999999998</v>
      </c>
      <c r="B26" s="1">
        <v>-7.9979399999999998</v>
      </c>
      <c r="C26" s="1">
        <v>6.25</v>
      </c>
      <c r="D26" s="1">
        <v>300</v>
      </c>
      <c r="E26" s="1">
        <v>746.38472441249996</v>
      </c>
      <c r="F26" s="1">
        <v>0.15628786650360002</v>
      </c>
      <c r="G26" s="1">
        <v>1.066126765E-2</v>
      </c>
      <c r="H26" s="1">
        <v>6.9271712249999995</v>
      </c>
      <c r="I26" s="1">
        <v>3.1583336720000001E-9</v>
      </c>
      <c r="J26" s="1">
        <v>6.9271712249999995</v>
      </c>
      <c r="K26" s="1">
        <v>0.12655830840000001</v>
      </c>
      <c r="L26" s="1">
        <v>0.71430704400000011</v>
      </c>
      <c r="M26" s="1">
        <v>2.1305425949999997</v>
      </c>
      <c r="N26" s="1">
        <v>2.10960072</v>
      </c>
      <c r="O26" s="1">
        <v>2.0953602450000001E-2</v>
      </c>
      <c r="P26" s="1">
        <v>671.82192000000009</v>
      </c>
      <c r="Q26" s="1">
        <v>4689.4501020000007</v>
      </c>
      <c r="R26" s="1">
        <v>2.4296979349999999E-11</v>
      </c>
      <c r="S26" s="1">
        <v>1464.2087486879998</v>
      </c>
      <c r="T26" s="1">
        <v>215.079194</v>
      </c>
      <c r="U26" s="1">
        <v>215.079194</v>
      </c>
      <c r="V26" s="1">
        <v>1.9956614699999998E-14</v>
      </c>
      <c r="W26" s="1">
        <v>22356.338855000002</v>
      </c>
      <c r="X26" s="1">
        <v>16903.752380000002</v>
      </c>
      <c r="Y26" s="1">
        <v>14612.31688</v>
      </c>
      <c r="Z26" s="1">
        <v>-97.143698642104766</v>
      </c>
      <c r="AA26" s="1">
        <v>-9.5547801316318193</v>
      </c>
    </row>
    <row r="27" spans="1:27">
      <c r="A27" s="1">
        <v>8.6754599999999993</v>
      </c>
      <c r="B27" s="1">
        <v>-8.0022800000000007</v>
      </c>
      <c r="C27" s="1">
        <v>6.5</v>
      </c>
      <c r="D27" s="1">
        <v>300</v>
      </c>
      <c r="E27" s="1">
        <v>776.24011338899993</v>
      </c>
      <c r="F27" s="1">
        <v>0.15517892525070001</v>
      </c>
      <c r="G27" s="1">
        <v>1.0689484359999998E-2</v>
      </c>
      <c r="H27" s="1">
        <v>6.9455475959999999</v>
      </c>
      <c r="I27" s="1">
        <v>2.454146331E-9</v>
      </c>
      <c r="J27" s="1">
        <v>6.9455475959999999</v>
      </c>
      <c r="K27" s="1">
        <v>0.13696656499999998</v>
      </c>
      <c r="L27" s="1">
        <v>0.71622150600000012</v>
      </c>
      <c r="M27" s="1">
        <v>2.1381933599999998</v>
      </c>
      <c r="N27" s="1">
        <v>2.1178099350000004</v>
      </c>
      <c r="O27" s="1">
        <v>2.0385100350000001E-2</v>
      </c>
      <c r="P27" s="1">
        <v>700.75151999999991</v>
      </c>
      <c r="Q27" s="1">
        <v>4890.0243810000002</v>
      </c>
      <c r="R27" s="1">
        <v>2.5549416000000001E-11</v>
      </c>
      <c r="S27" s="1">
        <v>1526.783180804</v>
      </c>
      <c r="T27" s="1">
        <v>224.21771899999999</v>
      </c>
      <c r="U27" s="1">
        <v>224.21771899999999</v>
      </c>
      <c r="V27" s="1">
        <v>1.6332307749999998E-14</v>
      </c>
      <c r="W27" s="1">
        <v>23303.943625</v>
      </c>
      <c r="X27" s="1">
        <v>17626.54408</v>
      </c>
      <c r="Y27" s="1">
        <v>15236.719848000001</v>
      </c>
      <c r="Z27" s="1">
        <v>-97.109841449643042</v>
      </c>
      <c r="AA27" s="1">
        <v>-9.4398770306477768</v>
      </c>
    </row>
    <row r="28" spans="1:27">
      <c r="A28" s="1">
        <v>8.6673100000000005</v>
      </c>
      <c r="B28" s="1">
        <v>-8.0067500000000003</v>
      </c>
      <c r="C28" s="1">
        <v>6.75</v>
      </c>
      <c r="D28" s="1">
        <v>300</v>
      </c>
      <c r="E28" s="1">
        <v>806.09550236550001</v>
      </c>
      <c r="F28" s="1">
        <v>0.15413204153749999</v>
      </c>
      <c r="G28" s="1">
        <v>1.0717917290000002E-2</v>
      </c>
      <c r="H28" s="1">
        <v>6.9639239670000004</v>
      </c>
      <c r="I28" s="1">
        <v>1.921231572E-9</v>
      </c>
      <c r="J28" s="1">
        <v>6.9639239670000004</v>
      </c>
      <c r="K28" s="1">
        <v>0.1477435392</v>
      </c>
      <c r="L28" s="1">
        <v>0.71810051499999994</v>
      </c>
      <c r="M28" s="1">
        <v>2.1463467299999999</v>
      </c>
      <c r="N28" s="1">
        <v>2.1264659099999998</v>
      </c>
      <c r="O28" s="1">
        <v>1.9852339049999997E-2</v>
      </c>
      <c r="P28" s="1">
        <v>729.83231999999998</v>
      </c>
      <c r="Q28" s="1">
        <v>5091.7716090000013</v>
      </c>
      <c r="R28" s="1">
        <v>2.68011235E-11</v>
      </c>
      <c r="S28" s="1">
        <v>1589.7421792279999</v>
      </c>
      <c r="T28" s="1">
        <v>233.40434149999999</v>
      </c>
      <c r="U28" s="1">
        <v>233.40434149999999</v>
      </c>
      <c r="V28" s="1">
        <v>1.3438762149999998E-14</v>
      </c>
      <c r="W28" s="1">
        <v>24256.88464</v>
      </c>
      <c r="X28" s="1">
        <v>18353.165139999997</v>
      </c>
      <c r="Y28" s="1">
        <v>15864.341387999999</v>
      </c>
      <c r="Z28" s="1">
        <v>-97.076076779994054</v>
      </c>
      <c r="AA28" s="1">
        <v>-9.3274051083310852</v>
      </c>
    </row>
    <row r="29" spans="1:27">
      <c r="A29" s="1">
        <v>8.6596100000000007</v>
      </c>
      <c r="B29" s="1">
        <v>-8.0113199999999996</v>
      </c>
      <c r="C29" s="1">
        <v>7</v>
      </c>
      <c r="D29" s="1">
        <v>300</v>
      </c>
      <c r="E29" s="1">
        <v>835.95089134199998</v>
      </c>
      <c r="F29" s="1">
        <v>0.1531391209023</v>
      </c>
      <c r="G29" s="1">
        <v>1.0746566439999999E-2</v>
      </c>
      <c r="H29" s="1">
        <v>6.9825405519999997</v>
      </c>
      <c r="I29" s="1">
        <v>1.5144291629999999E-9</v>
      </c>
      <c r="J29" s="1">
        <v>6.9825405519999997</v>
      </c>
      <c r="K29" s="1">
        <v>0.15888121540000003</v>
      </c>
      <c r="L29" s="1">
        <v>0.72001497700000017</v>
      </c>
      <c r="M29" s="1">
        <v>2.1550027049999998</v>
      </c>
      <c r="N29" s="1">
        <v>2.1356244899999997</v>
      </c>
      <c r="O29" s="1">
        <v>1.9352526299999999E-2</v>
      </c>
      <c r="P29" s="1">
        <v>759.07440000000008</v>
      </c>
      <c r="Q29" s="1">
        <v>5294.3008030000001</v>
      </c>
      <c r="R29" s="1">
        <v>2.804797E-11</v>
      </c>
      <c r="S29" s="1">
        <v>1653.030805916</v>
      </c>
      <c r="T29" s="1">
        <v>242.64226799999997</v>
      </c>
      <c r="U29" s="1">
        <v>242.64226799999997</v>
      </c>
      <c r="V29" s="1">
        <v>1.111340835E-14</v>
      </c>
      <c r="W29" s="1">
        <v>25214.881044999998</v>
      </c>
      <c r="X29" s="1">
        <v>19083.615559999998</v>
      </c>
      <c r="Y29" s="1">
        <v>16495.641295999998</v>
      </c>
      <c r="Z29" s="1">
        <v>-97.042356947894405</v>
      </c>
      <c r="AA29" s="1">
        <v>-9.2172495340865179</v>
      </c>
    </row>
    <row r="30" spans="1:27">
      <c r="A30" s="1">
        <v>8.6523099999999999</v>
      </c>
      <c r="B30" s="1">
        <v>-8.0159900000000004</v>
      </c>
      <c r="C30" s="1">
        <v>7.25</v>
      </c>
      <c r="D30" s="1">
        <v>300</v>
      </c>
      <c r="E30" s="1">
        <v>865.80628031849994</v>
      </c>
      <c r="F30" s="1">
        <v>0.1522001633451</v>
      </c>
      <c r="G30" s="1">
        <v>1.0775215590000001E-2</v>
      </c>
      <c r="H30" s="1">
        <v>7.0012772439999997</v>
      </c>
      <c r="I30" s="1">
        <v>1.2013102139999999E-9</v>
      </c>
      <c r="J30" s="1">
        <v>7.0012772439999997</v>
      </c>
      <c r="K30" s="1">
        <v>0.17037558580000001</v>
      </c>
      <c r="L30" s="1">
        <v>0.72196489200000014</v>
      </c>
      <c r="M30" s="1">
        <v>2.1639379049999996</v>
      </c>
      <c r="N30" s="1">
        <v>2.1450622950000002</v>
      </c>
      <c r="O30" s="1">
        <v>1.8880636049999996E-2</v>
      </c>
      <c r="P30" s="1">
        <v>788.46767999999997</v>
      </c>
      <c r="Q30" s="1">
        <v>5498.0029459999996</v>
      </c>
      <c r="R30" s="1">
        <v>2.9294816500000001E-11</v>
      </c>
      <c r="S30" s="1">
        <v>1716.6490608680001</v>
      </c>
      <c r="T30" s="1">
        <v>251.928292</v>
      </c>
      <c r="U30" s="1">
        <v>251.928292</v>
      </c>
      <c r="V30" s="1">
        <v>9.2318341499999984E-15</v>
      </c>
      <c r="W30" s="1">
        <v>26177.932840000001</v>
      </c>
      <c r="X30" s="1">
        <v>19817.895339999999</v>
      </c>
      <c r="Y30" s="1">
        <v>17129.929877999999</v>
      </c>
      <c r="Z30" s="1">
        <v>-97.008704621354852</v>
      </c>
      <c r="AA30" s="1">
        <v>-9.1093803156011983</v>
      </c>
    </row>
    <row r="31" spans="1:27">
      <c r="A31" s="1">
        <v>8.6453900000000008</v>
      </c>
      <c r="B31" s="1">
        <v>-8.0207499999999996</v>
      </c>
      <c r="C31" s="1">
        <v>7.5</v>
      </c>
      <c r="D31" s="1">
        <v>300</v>
      </c>
      <c r="E31" s="1">
        <v>895.66166929499991</v>
      </c>
      <c r="F31" s="1">
        <v>0.15130437625030002</v>
      </c>
      <c r="G31" s="1">
        <v>1.0804189069999999E-2</v>
      </c>
      <c r="H31" s="1">
        <v>7.0200139359999989</v>
      </c>
      <c r="I31" s="1">
        <v>9.5859798839999997E-10</v>
      </c>
      <c r="J31" s="1">
        <v>7.0200139359999989</v>
      </c>
      <c r="K31" s="1">
        <v>0.18222665040000002</v>
      </c>
      <c r="L31" s="1">
        <v>0.72387935400000003</v>
      </c>
      <c r="M31" s="1">
        <v>2.17326402</v>
      </c>
      <c r="N31" s="1">
        <v>2.1548351700000001</v>
      </c>
      <c r="O31" s="1">
        <v>1.84355514E-2</v>
      </c>
      <c r="P31" s="1">
        <v>818.01215999999999</v>
      </c>
      <c r="Q31" s="1">
        <v>5702.8780379999998</v>
      </c>
      <c r="R31" s="1">
        <v>3.0534371499999997E-11</v>
      </c>
      <c r="S31" s="1">
        <v>1780.5969440840001</v>
      </c>
      <c r="T31" s="1">
        <v>261.26241349999998</v>
      </c>
      <c r="U31" s="1">
        <v>261.26241349999998</v>
      </c>
      <c r="V31" s="1">
        <v>7.7016923499999995E-15</v>
      </c>
      <c r="W31" s="1">
        <v>27146.601735</v>
      </c>
      <c r="X31" s="1">
        <v>20556.00448</v>
      </c>
      <c r="Y31" s="1">
        <v>17767.896827999997</v>
      </c>
      <c r="Z31" s="1">
        <v>-96.975142551321824</v>
      </c>
      <c r="AA31" s="1">
        <v>-9.0036925200401363</v>
      </c>
    </row>
    <row r="32" spans="1:27">
      <c r="A32" s="1">
        <v>8.6388200000000008</v>
      </c>
      <c r="B32" s="1">
        <v>-8.0255899999999993</v>
      </c>
      <c r="C32" s="1">
        <v>7.75</v>
      </c>
      <c r="D32" s="1">
        <v>300</v>
      </c>
      <c r="E32" s="1">
        <v>925.51705827149999</v>
      </c>
      <c r="F32" s="1">
        <v>0.15045445777180003</v>
      </c>
      <c r="G32" s="1">
        <v>1.08337031E-2</v>
      </c>
      <c r="H32" s="1">
        <v>7.0388707349999988</v>
      </c>
      <c r="I32" s="1">
        <v>7.690931638000001E-10</v>
      </c>
      <c r="J32" s="1">
        <v>7.0388707349999988</v>
      </c>
      <c r="K32" s="1">
        <v>0.19442639360000002</v>
      </c>
      <c r="L32" s="1">
        <v>0.725829269</v>
      </c>
      <c r="M32" s="1">
        <v>2.18298105</v>
      </c>
      <c r="N32" s="1">
        <v>2.1649431150000003</v>
      </c>
      <c r="O32" s="1">
        <v>1.801392165E-2</v>
      </c>
      <c r="P32" s="1">
        <v>847.72799999999995</v>
      </c>
      <c r="Q32" s="1">
        <v>5908.5350960000005</v>
      </c>
      <c r="R32" s="1">
        <v>3.1771496000000001E-11</v>
      </c>
      <c r="S32" s="1">
        <v>1844.8744555640001</v>
      </c>
      <c r="T32" s="1">
        <v>270.65104550000001</v>
      </c>
      <c r="U32" s="1">
        <v>270.65104550000001</v>
      </c>
      <c r="V32" s="1">
        <v>6.450195399999999E-15</v>
      </c>
      <c r="W32" s="1">
        <v>28119.202600000001</v>
      </c>
      <c r="X32" s="1">
        <v>21298.421649999997</v>
      </c>
      <c r="Y32" s="1">
        <v>18409.082349999997</v>
      </c>
      <c r="Z32" s="1">
        <v>-96.941623412395273</v>
      </c>
      <c r="AA32" s="1">
        <v>-8.9001453662558152</v>
      </c>
    </row>
    <row r="33" spans="1:27">
      <c r="A33" s="1">
        <v>8.6325800000000008</v>
      </c>
      <c r="B33" s="1">
        <v>-8.0305099999999996</v>
      </c>
      <c r="C33" s="1">
        <v>8</v>
      </c>
      <c r="D33" s="1">
        <v>300</v>
      </c>
      <c r="E33" s="1">
        <v>955.37244724799996</v>
      </c>
      <c r="F33" s="1">
        <v>0.14964231344789999</v>
      </c>
      <c r="G33" s="1">
        <v>1.0862892800000001E-2</v>
      </c>
      <c r="H33" s="1">
        <v>7.0578476410000004</v>
      </c>
      <c r="I33" s="1">
        <v>6.2019651589999998E-10</v>
      </c>
      <c r="J33" s="1">
        <v>7.0578476410000004</v>
      </c>
      <c r="K33" s="1">
        <v>0.20697481540000001</v>
      </c>
      <c r="L33" s="1">
        <v>0.72777918400000008</v>
      </c>
      <c r="M33" s="1">
        <v>2.1930889949999997</v>
      </c>
      <c r="N33" s="1">
        <v>2.1754978199999999</v>
      </c>
      <c r="O33" s="1">
        <v>1.7615188350000002E-2</v>
      </c>
      <c r="P33" s="1">
        <v>877.59504000000004</v>
      </c>
      <c r="Q33" s="1">
        <v>6115.7560860000003</v>
      </c>
      <c r="R33" s="1">
        <v>3.3003759499999998E-11</v>
      </c>
      <c r="S33" s="1">
        <v>1909.5365333519999</v>
      </c>
      <c r="T33" s="1">
        <v>280.08777499999997</v>
      </c>
      <c r="U33" s="1">
        <v>280.08777499999997</v>
      </c>
      <c r="V33" s="1">
        <v>5.4218708499999989E-15</v>
      </c>
      <c r="W33" s="1">
        <v>29099.386550000003</v>
      </c>
      <c r="X33" s="1">
        <v>22044.668179999997</v>
      </c>
      <c r="Y33" s="1">
        <v>19053.946239999997</v>
      </c>
      <c r="Z33" s="1">
        <v>-96.908170004266651</v>
      </c>
      <c r="AA33" s="1">
        <v>-8.7986526892377501</v>
      </c>
    </row>
    <row r="34" spans="1:27">
      <c r="A34" s="1">
        <v>8.6266400000000001</v>
      </c>
      <c r="B34" s="1">
        <v>-8.0355100000000004</v>
      </c>
      <c r="C34" s="1">
        <v>8.25</v>
      </c>
      <c r="D34" s="1">
        <v>300</v>
      </c>
      <c r="E34" s="1">
        <v>985.22783622449992</v>
      </c>
      <c r="F34" s="1">
        <v>0.14886794327860001</v>
      </c>
      <c r="G34" s="1">
        <v>1.0892082500000001E-2</v>
      </c>
      <c r="H34" s="1">
        <v>7.0769446540000001</v>
      </c>
      <c r="I34" s="1">
        <v>5.0250366660000001E-10</v>
      </c>
      <c r="J34" s="1">
        <v>7.0769446540000001</v>
      </c>
      <c r="K34" s="1">
        <v>0.219867908</v>
      </c>
      <c r="L34" s="1">
        <v>0.72976455200000012</v>
      </c>
      <c r="M34" s="1">
        <v>2.2034203200000002</v>
      </c>
      <c r="N34" s="1">
        <v>2.1861642149999998</v>
      </c>
      <c r="O34" s="1">
        <v>1.7234883900000001E-2</v>
      </c>
      <c r="P34" s="1">
        <v>907.62335999999993</v>
      </c>
      <c r="Q34" s="1">
        <v>6323.7590419999997</v>
      </c>
      <c r="R34" s="1">
        <v>3.4228731500000002E-11</v>
      </c>
      <c r="S34" s="1">
        <v>1974.528239404</v>
      </c>
      <c r="T34" s="1">
        <v>289.57580849999999</v>
      </c>
      <c r="U34" s="1">
        <v>289.57580849999999</v>
      </c>
      <c r="V34" s="1">
        <v>4.57278965E-15</v>
      </c>
      <c r="W34" s="1">
        <v>30082.379049999996</v>
      </c>
      <c r="X34" s="1">
        <v>22795.222739999997</v>
      </c>
      <c r="Y34" s="1">
        <v>19702.258600000001</v>
      </c>
      <c r="Z34" s="1">
        <v>-96.874805123905944</v>
      </c>
      <c r="AA34" s="1">
        <v>-8.6991823326878759</v>
      </c>
    </row>
    <row r="35" spans="1:27">
      <c r="A35" s="1">
        <v>8.6209799999999994</v>
      </c>
      <c r="B35" s="1">
        <v>-8.0405700000000007</v>
      </c>
      <c r="C35" s="1">
        <v>8.5</v>
      </c>
      <c r="D35" s="1">
        <v>300</v>
      </c>
      <c r="E35" s="1">
        <v>1015.083225201</v>
      </c>
      <c r="F35" s="1">
        <v>0.14812864911000001</v>
      </c>
      <c r="G35" s="1">
        <v>1.0921272200000002E-2</v>
      </c>
      <c r="H35" s="1">
        <v>7.0961617740000005</v>
      </c>
      <c r="I35" s="1">
        <v>4.0895232429999999E-10</v>
      </c>
      <c r="J35" s="1">
        <v>7.0961617740000005</v>
      </c>
      <c r="K35" s="1">
        <v>0.23310166360000004</v>
      </c>
      <c r="L35" s="1">
        <v>0.73174991999999994</v>
      </c>
      <c r="M35" s="1">
        <v>2.2140308700000002</v>
      </c>
      <c r="N35" s="1">
        <v>2.1971656799999999</v>
      </c>
      <c r="O35" s="1">
        <v>1.6873566749999999E-2</v>
      </c>
      <c r="P35" s="1">
        <v>937.82303999999999</v>
      </c>
      <c r="Q35" s="1">
        <v>6533.32593</v>
      </c>
      <c r="R35" s="1">
        <v>3.5448842499999998E-11</v>
      </c>
      <c r="S35" s="1">
        <v>2039.9045117639996</v>
      </c>
      <c r="T35" s="1">
        <v>299.11514599999998</v>
      </c>
      <c r="U35" s="1">
        <v>299.11514599999998</v>
      </c>
      <c r="V35" s="1">
        <v>3.8686422500000001E-15</v>
      </c>
      <c r="W35" s="1">
        <v>31073.797200000001</v>
      </c>
      <c r="X35" s="1">
        <v>23549.606659999998</v>
      </c>
      <c r="Y35" s="1">
        <v>20354.019429999997</v>
      </c>
      <c r="Z35" s="1">
        <v>-96.841481715999748</v>
      </c>
      <c r="AA35" s="1">
        <v>-8.6016409448039006</v>
      </c>
    </row>
    <row r="36" spans="1:27">
      <c r="A36" s="1">
        <v>8.6156000000000006</v>
      </c>
      <c r="B36" s="1">
        <v>-8.0457000000000001</v>
      </c>
      <c r="C36" s="1">
        <v>8.75</v>
      </c>
      <c r="D36" s="1">
        <v>300</v>
      </c>
      <c r="E36" s="1">
        <v>1044.9386141774999</v>
      </c>
      <c r="F36" s="1">
        <v>0.14741903463430001</v>
      </c>
      <c r="G36" s="1">
        <v>1.0950461900000001E-2</v>
      </c>
      <c r="H36" s="1">
        <v>7.1153788939999991</v>
      </c>
      <c r="I36" s="1">
        <v>3.341977275E-10</v>
      </c>
      <c r="J36" s="1">
        <v>7.1153788939999991</v>
      </c>
      <c r="K36" s="1">
        <v>0.24667608220000004</v>
      </c>
      <c r="L36" s="1">
        <v>0.7337352880000001</v>
      </c>
      <c r="M36" s="1">
        <v>2.2250881799999997</v>
      </c>
      <c r="N36" s="1">
        <v>2.2085580600000001</v>
      </c>
      <c r="O36" s="1">
        <v>1.6530120000000002E-2</v>
      </c>
      <c r="P36" s="1">
        <v>968.18400000000008</v>
      </c>
      <c r="Q36" s="1">
        <v>6743.6747840000007</v>
      </c>
      <c r="R36" s="1">
        <v>3.6661662000000002E-11</v>
      </c>
      <c r="S36" s="1">
        <v>2105.6104123879995</v>
      </c>
      <c r="T36" s="1">
        <v>308.70578749999999</v>
      </c>
      <c r="U36" s="1">
        <v>308.70578749999999</v>
      </c>
      <c r="V36" s="1">
        <v>3.2828146999999993E-15</v>
      </c>
      <c r="W36" s="1">
        <v>32068.0239</v>
      </c>
      <c r="X36" s="1">
        <v>24308.298609999998</v>
      </c>
      <c r="Y36" s="1">
        <v>21009.228729999999</v>
      </c>
      <c r="Z36" s="1">
        <v>-96.808222710250817</v>
      </c>
      <c r="AA36" s="1">
        <v>-8.5060005000875574</v>
      </c>
    </row>
    <row r="37" spans="1:27">
      <c r="A37" s="1">
        <v>8.6104599999999998</v>
      </c>
      <c r="B37" s="1">
        <v>-8.0508900000000008</v>
      </c>
      <c r="C37" s="1">
        <v>9</v>
      </c>
      <c r="D37" s="1">
        <v>300</v>
      </c>
      <c r="E37" s="1">
        <v>1074.7940031539999</v>
      </c>
      <c r="F37" s="1">
        <v>0.14673909985150002</v>
      </c>
      <c r="G37" s="1">
        <v>1.0980732700000001E-2</v>
      </c>
      <c r="H37" s="1">
        <v>7.1348362280000002</v>
      </c>
      <c r="I37" s="1">
        <v>2.7416824890000003E-10</v>
      </c>
      <c r="J37" s="1">
        <v>7.1348362280000002</v>
      </c>
      <c r="K37" s="1">
        <v>0.2605831482</v>
      </c>
      <c r="L37" s="1">
        <v>0.73572065600000014</v>
      </c>
      <c r="M37" s="1">
        <v>2.2363688700000002</v>
      </c>
      <c r="N37" s="1">
        <v>2.2201738199999999</v>
      </c>
      <c r="O37" s="1">
        <v>1.6201192949999998E-2</v>
      </c>
      <c r="P37" s="1">
        <v>998.70623999999998</v>
      </c>
      <c r="Q37" s="1">
        <v>6955.1965869999995</v>
      </c>
      <c r="R37" s="1">
        <v>3.7867190000000001E-11</v>
      </c>
      <c r="S37" s="1">
        <v>2171.645941276</v>
      </c>
      <c r="T37" s="1">
        <v>318.34773299999995</v>
      </c>
      <c r="U37" s="1">
        <v>318.34773299999995</v>
      </c>
      <c r="V37" s="1">
        <v>2.7932142149999999E-15</v>
      </c>
      <c r="W37" s="1">
        <v>33067.867700000003</v>
      </c>
      <c r="X37" s="1">
        <v>25070.819919999998</v>
      </c>
      <c r="Y37" s="1">
        <v>21668.116397999998</v>
      </c>
      <c r="Z37" s="1">
        <v>-96.775050778112728</v>
      </c>
      <c r="AA37" s="1">
        <v>-8.4121855693577654</v>
      </c>
    </row>
    <row r="38" spans="1:27">
      <c r="A38" s="1">
        <v>8.6055700000000002</v>
      </c>
      <c r="B38" s="1">
        <v>-8.0561399999999992</v>
      </c>
      <c r="C38" s="1">
        <v>9.25</v>
      </c>
      <c r="D38" s="1">
        <v>300</v>
      </c>
      <c r="E38" s="1">
        <v>1104.6493921305</v>
      </c>
      <c r="F38" s="1">
        <v>0.1460888447616</v>
      </c>
      <c r="G38" s="1">
        <v>1.1011003500000002E-2</v>
      </c>
      <c r="H38" s="1">
        <v>7.1542935620000003</v>
      </c>
      <c r="I38" s="1">
        <v>2.2574110650000002E-10</v>
      </c>
      <c r="J38" s="1">
        <v>7.1542935620000003</v>
      </c>
      <c r="K38" s="1">
        <v>0.27482686940000006</v>
      </c>
      <c r="L38" s="1">
        <v>0.73774147700000003</v>
      </c>
      <c r="M38" s="1">
        <v>2.2477612499999999</v>
      </c>
      <c r="N38" s="1">
        <v>2.2319012700000003</v>
      </c>
      <c r="O38" s="1">
        <v>1.5886227149999998E-2</v>
      </c>
      <c r="P38" s="1">
        <v>1029.3696000000002</v>
      </c>
      <c r="Q38" s="1">
        <v>7167.8913389999998</v>
      </c>
      <c r="R38" s="1">
        <v>3.90654265E-11</v>
      </c>
      <c r="S38" s="1">
        <v>2238.0660364720002</v>
      </c>
      <c r="T38" s="1">
        <v>328.05701500000004</v>
      </c>
      <c r="U38" s="1">
        <v>328.05701500000004</v>
      </c>
      <c r="V38" s="1">
        <v>2.3825577599999998E-15</v>
      </c>
      <c r="W38" s="1">
        <v>34076.137150000002</v>
      </c>
      <c r="X38" s="1">
        <v>25837.649259999998</v>
      </c>
      <c r="Y38" s="1">
        <v>22330.682433999998</v>
      </c>
      <c r="Z38" s="1">
        <v>-96.741921719722782</v>
      </c>
      <c r="AA38" s="1">
        <v>-8.3201512821336756</v>
      </c>
    </row>
    <row r="39" spans="1:27">
      <c r="A39" s="1">
        <v>8.6008899999999997</v>
      </c>
      <c r="B39" s="1">
        <v>-8.0614500000000007</v>
      </c>
      <c r="C39" s="1">
        <v>9.5</v>
      </c>
      <c r="D39" s="1">
        <v>300</v>
      </c>
      <c r="E39" s="1">
        <v>1134.5047811069999</v>
      </c>
      <c r="F39" s="1">
        <v>0.1454601749029</v>
      </c>
      <c r="G39" s="1">
        <v>1.1041274300000001E-2</v>
      </c>
      <c r="H39" s="1">
        <v>7.1738710029999995</v>
      </c>
      <c r="I39" s="1">
        <v>1.8651416030000001E-10</v>
      </c>
      <c r="J39" s="1">
        <v>7.1738710029999995</v>
      </c>
      <c r="K39" s="1">
        <v>0.28939923020000002</v>
      </c>
      <c r="L39" s="1">
        <v>0.73976229800000004</v>
      </c>
      <c r="M39" s="1">
        <v>2.2597120799999999</v>
      </c>
      <c r="N39" s="1">
        <v>2.2441313250000001</v>
      </c>
      <c r="O39" s="1">
        <v>1.5585781049999999E-2</v>
      </c>
      <c r="P39" s="1">
        <v>1060.2144000000001</v>
      </c>
      <c r="Q39" s="1">
        <v>7381.7590400000008</v>
      </c>
      <c r="R39" s="1">
        <v>4.0253940999999997E-11</v>
      </c>
      <c r="S39" s="1">
        <v>2304.870697976</v>
      </c>
      <c r="T39" s="1">
        <v>337.80477499999995</v>
      </c>
      <c r="U39" s="1">
        <v>337.80477499999995</v>
      </c>
      <c r="V39" s="1">
        <v>2.0373139049999997E-15</v>
      </c>
      <c r="W39" s="1">
        <v>35087.215149999996</v>
      </c>
      <c r="X39" s="1">
        <v>26608.786629999999</v>
      </c>
      <c r="Y39" s="1">
        <v>22996.696939999998</v>
      </c>
      <c r="Z39" s="1">
        <v>-96.708853411542606</v>
      </c>
      <c r="AA39" s="1">
        <v>-8.2298617931888263</v>
      </c>
    </row>
    <row r="40" spans="1:27">
      <c r="A40" s="1">
        <v>8.5964299999999998</v>
      </c>
      <c r="B40" s="1">
        <v>-8.0668100000000003</v>
      </c>
      <c r="C40" s="1">
        <v>9.75</v>
      </c>
      <c r="D40" s="1">
        <v>300</v>
      </c>
      <c r="E40" s="1">
        <v>1164.3601700835</v>
      </c>
      <c r="F40" s="1">
        <v>0.14485848658320002</v>
      </c>
      <c r="G40" s="1">
        <v>1.10715451E-2</v>
      </c>
      <c r="H40" s="1">
        <v>7.1935685510000003</v>
      </c>
      <c r="I40" s="1">
        <v>1.545897197E-10</v>
      </c>
      <c r="J40" s="1">
        <v>7.1935685510000003</v>
      </c>
      <c r="K40" s="1">
        <v>0.3043002306</v>
      </c>
      <c r="L40" s="1">
        <v>0.74178311900000005</v>
      </c>
      <c r="M40" s="1">
        <v>2.271830445</v>
      </c>
      <c r="N40" s="1">
        <v>2.25658476</v>
      </c>
      <c r="O40" s="1">
        <v>1.5298179299999999E-2</v>
      </c>
      <c r="P40" s="1">
        <v>1091.2608</v>
      </c>
      <c r="Q40" s="1">
        <v>7596.7996899999998</v>
      </c>
      <c r="R40" s="1">
        <v>4.1435163999999995E-11</v>
      </c>
      <c r="S40" s="1">
        <v>2372.0049877440001</v>
      </c>
      <c r="T40" s="1">
        <v>347.58460000000002</v>
      </c>
      <c r="U40" s="1">
        <v>347.58460000000002</v>
      </c>
      <c r="V40" s="1">
        <v>1.7460033799999998E-15</v>
      </c>
      <c r="W40" s="1">
        <v>36103.910250000008</v>
      </c>
      <c r="X40" s="1">
        <v>27383.753359999999</v>
      </c>
      <c r="Y40" s="1">
        <v>23665.700120000001</v>
      </c>
      <c r="Z40" s="1">
        <v>-96.675870908523819</v>
      </c>
      <c r="AA40" s="1">
        <v>-8.1412465558932325</v>
      </c>
    </row>
    <row r="41" spans="1:27">
      <c r="A41" s="74">
        <v>8.5921599999999998</v>
      </c>
      <c r="B41" s="74">
        <v>-8.0722199999999997</v>
      </c>
      <c r="C41" s="74">
        <v>10</v>
      </c>
      <c r="D41" s="74">
        <v>300</v>
      </c>
      <c r="E41" s="74">
        <v>1194.21555906</v>
      </c>
      <c r="F41" s="74">
        <v>0.14427838349469999</v>
      </c>
      <c r="G41" s="74">
        <v>1.1101815900000001E-2</v>
      </c>
      <c r="H41" s="74">
        <v>7.213386206</v>
      </c>
      <c r="I41" s="74">
        <v>1.2852650069999998E-10</v>
      </c>
      <c r="J41" s="74">
        <v>7.213386206</v>
      </c>
      <c r="K41" s="74">
        <v>0.31952987060000004</v>
      </c>
      <c r="L41" s="74">
        <v>0.74383939300000013</v>
      </c>
      <c r="M41" s="74">
        <v>2.2841163450000002</v>
      </c>
      <c r="N41" s="74">
        <v>2.2690940400000001</v>
      </c>
      <c r="O41" s="74">
        <v>1.5020629649999999E-2</v>
      </c>
      <c r="P41" s="74">
        <v>1122.5087999999998</v>
      </c>
      <c r="Q41" s="74">
        <v>7813.0132890000004</v>
      </c>
      <c r="R41" s="74">
        <v>4.26090955E-11</v>
      </c>
      <c r="S41" s="74">
        <v>2439.5238438199999</v>
      </c>
      <c r="T41" s="74">
        <v>357.46061999999995</v>
      </c>
      <c r="U41" s="74">
        <v>357.46061999999995</v>
      </c>
      <c r="V41" s="74">
        <v>1.4993593999999999E-15</v>
      </c>
      <c r="W41" s="74">
        <v>37126.222450000001</v>
      </c>
      <c r="X41" s="74">
        <v>28163.506789999996</v>
      </c>
      <c r="Y41" s="74">
        <v>24339.30126</v>
      </c>
      <c r="Z41" s="74">
        <v>-96.642927941018144</v>
      </c>
      <c r="AA41" s="74">
        <v>-8.0542666056219865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CA0450-6218-114D-A804-44C46D0CA4F1}">
  <dimension ref="A1:V13"/>
  <sheetViews>
    <sheetView workbookViewId="0"/>
  </sheetViews>
  <sheetFormatPr baseColWidth="10" defaultColWidth="11" defaultRowHeight="13"/>
  <cols>
    <col min="1" max="1" width="11" style="21"/>
    <col min="2" max="9" width="11" style="45"/>
    <col min="10" max="10" width="2" style="45" customWidth="1"/>
    <col min="11" max="11" width="14.19921875" style="45" customWidth="1"/>
    <col min="12" max="12" width="21.19921875" style="45" customWidth="1"/>
    <col min="13" max="16" width="11" style="45"/>
    <col min="17" max="17" width="2" style="45" customWidth="1"/>
    <col min="18" max="19" width="12.59765625" style="45" customWidth="1"/>
    <col min="20" max="21" width="11" style="45"/>
    <col min="22" max="22" width="2.19921875" style="45" customWidth="1"/>
    <col min="23" max="16384" width="11" style="45"/>
  </cols>
  <sheetData>
    <row r="1" spans="1:22" ht="16">
      <c r="A1" s="71" t="s">
        <v>391</v>
      </c>
    </row>
    <row r="2" spans="1:22">
      <c r="B2" s="114" t="s">
        <v>153</v>
      </c>
      <c r="C2" s="114"/>
      <c r="D2" s="114"/>
      <c r="E2" s="114"/>
      <c r="F2" s="114"/>
      <c r="G2" s="114"/>
      <c r="H2" s="114"/>
      <c r="I2" s="114"/>
      <c r="J2" s="36"/>
      <c r="K2" s="114"/>
      <c r="L2" s="114"/>
      <c r="M2" s="114" t="s">
        <v>152</v>
      </c>
      <c r="N2" s="114"/>
      <c r="O2" s="114"/>
      <c r="P2" s="114"/>
      <c r="Q2" s="36"/>
      <c r="R2" s="114" t="s">
        <v>157</v>
      </c>
      <c r="S2" s="114"/>
      <c r="T2" s="114"/>
      <c r="U2" s="114"/>
      <c r="V2" s="36"/>
    </row>
    <row r="3" spans="1:22" ht="17">
      <c r="A3" s="62" t="s">
        <v>158</v>
      </c>
      <c r="B3" s="15" t="s">
        <v>313</v>
      </c>
      <c r="C3" s="15" t="s">
        <v>314</v>
      </c>
      <c r="D3" s="15" t="s">
        <v>154</v>
      </c>
      <c r="E3" s="15" t="s">
        <v>155</v>
      </c>
      <c r="F3" s="23" t="s">
        <v>290</v>
      </c>
      <c r="G3" s="23" t="s">
        <v>291</v>
      </c>
      <c r="H3" s="23" t="s">
        <v>292</v>
      </c>
      <c r="I3" s="23" t="s">
        <v>293</v>
      </c>
      <c r="J3" s="23"/>
      <c r="K3" s="3" t="s">
        <v>177</v>
      </c>
      <c r="L3" s="3" t="s">
        <v>176</v>
      </c>
      <c r="M3" s="23" t="s">
        <v>294</v>
      </c>
      <c r="N3" s="23" t="s">
        <v>213</v>
      </c>
      <c r="O3" s="23" t="s">
        <v>156</v>
      </c>
      <c r="P3" s="23" t="s">
        <v>51</v>
      </c>
      <c r="Q3" s="23"/>
      <c r="R3" s="23" t="s">
        <v>295</v>
      </c>
      <c r="S3" s="23" t="s">
        <v>296</v>
      </c>
      <c r="T3" s="23" t="s">
        <v>159</v>
      </c>
      <c r="U3" s="23" t="s">
        <v>160</v>
      </c>
      <c r="V3" s="23"/>
    </row>
    <row r="4" spans="1:22" ht="15">
      <c r="A4" s="21" t="s">
        <v>234</v>
      </c>
      <c r="B4" s="63">
        <v>0</v>
      </c>
      <c r="C4" s="63">
        <v>1</v>
      </c>
      <c r="D4" s="63">
        <v>0</v>
      </c>
      <c r="E4" s="63">
        <v>0</v>
      </c>
      <c r="F4" s="10" t="s">
        <v>232</v>
      </c>
      <c r="G4" s="10" t="s">
        <v>232</v>
      </c>
      <c r="H4" s="10" t="s">
        <v>232</v>
      </c>
      <c r="I4" s="10" t="s">
        <v>232</v>
      </c>
      <c r="J4" s="10"/>
      <c r="K4" s="65" t="s">
        <v>233</v>
      </c>
      <c r="L4" s="64" t="s">
        <v>232</v>
      </c>
      <c r="M4" s="28">
        <v>0</v>
      </c>
      <c r="N4" s="28">
        <v>0.02</v>
      </c>
      <c r="O4" s="28">
        <v>0</v>
      </c>
      <c r="P4" s="28">
        <v>0</v>
      </c>
      <c r="Q4" s="10"/>
      <c r="R4" s="11">
        <v>1</v>
      </c>
      <c r="S4" s="10">
        <v>3900</v>
      </c>
      <c r="T4" s="10">
        <v>1400</v>
      </c>
      <c r="U4" s="10">
        <v>350</v>
      </c>
      <c r="V4" s="10"/>
    </row>
    <row r="5" spans="1:22" ht="15">
      <c r="A5" s="21" t="s">
        <v>288</v>
      </c>
      <c r="B5" s="9">
        <v>3.0380500000000001E-2</v>
      </c>
      <c r="C5" s="9">
        <v>0.92995000000000005</v>
      </c>
      <c r="D5" s="9">
        <v>3.9532100000000001E-2</v>
      </c>
      <c r="E5" s="22">
        <v>1.37458E-4</v>
      </c>
      <c r="F5" s="26">
        <v>30.610095291387569</v>
      </c>
      <c r="G5" s="26">
        <v>23.52392106667746</v>
      </c>
      <c r="H5" s="27">
        <v>0.76850205276218564</v>
      </c>
      <c r="I5" s="26">
        <v>112.06431498931586</v>
      </c>
      <c r="J5" s="26"/>
      <c r="K5" s="37" t="s">
        <v>225</v>
      </c>
      <c r="L5" s="38" t="s">
        <v>178</v>
      </c>
      <c r="M5" s="28">
        <f t="shared" ref="M5:M10" si="0">1-R5/1</f>
        <v>2.526999999999946E-3</v>
      </c>
      <c r="N5" s="28">
        <f t="shared" ref="N5:N10" si="1">1-S5/4000</f>
        <v>0.47262499999999996</v>
      </c>
      <c r="O5" s="28">
        <f t="shared" ref="O5:O10" si="2">1-T5/1400</f>
        <v>4.1750000000000065E-2</v>
      </c>
      <c r="P5" s="28">
        <f t="shared" ref="P5:P10" si="3">1-U5/350</f>
        <v>6.4285714285716722E-4</v>
      </c>
      <c r="Q5" s="26"/>
      <c r="R5" s="11">
        <v>0.99747300000000005</v>
      </c>
      <c r="S5" s="17">
        <v>2109.5</v>
      </c>
      <c r="T5" s="17">
        <v>1341.55</v>
      </c>
      <c r="U5" s="17">
        <v>349.77499999999998</v>
      </c>
      <c r="V5" s="17"/>
    </row>
    <row r="6" spans="1:22">
      <c r="A6" s="21">
        <v>2.5</v>
      </c>
      <c r="B6" s="9">
        <v>4.65244E-2</v>
      </c>
      <c r="C6" s="9">
        <v>0.93953299999999995</v>
      </c>
      <c r="D6" s="9">
        <v>1.38298E-2</v>
      </c>
      <c r="E6" s="22">
        <v>1.12827E-4</v>
      </c>
      <c r="F6" s="17">
        <v>20.194414113884328</v>
      </c>
      <c r="G6" s="17">
        <v>67.935400367322742</v>
      </c>
      <c r="H6" s="18">
        <v>3.3640688947056359</v>
      </c>
      <c r="I6" s="17">
        <v>209.07917434189872</v>
      </c>
      <c r="J6" s="17"/>
      <c r="K6" s="37" t="s">
        <v>226</v>
      </c>
      <c r="L6" s="37" t="s">
        <v>178</v>
      </c>
      <c r="M6" s="28">
        <f t="shared" si="0"/>
        <v>5.6509999999999616E-3</v>
      </c>
      <c r="N6" s="28">
        <f t="shared" si="1"/>
        <v>0.69739499999999999</v>
      </c>
      <c r="O6" s="28">
        <f t="shared" si="2"/>
        <v>2.1328571428571363E-2</v>
      </c>
      <c r="P6" s="28">
        <f t="shared" si="3"/>
        <v>7.7142857142853405E-4</v>
      </c>
      <c r="Q6" s="17"/>
      <c r="R6" s="11">
        <v>0.99434900000000004</v>
      </c>
      <c r="S6" s="17">
        <v>1210.42</v>
      </c>
      <c r="T6" s="17">
        <v>1370.14</v>
      </c>
      <c r="U6" s="17">
        <v>349.73</v>
      </c>
      <c r="V6" s="17"/>
    </row>
    <row r="7" spans="1:22">
      <c r="A7" s="21">
        <v>1</v>
      </c>
      <c r="B7" s="9">
        <v>0.101712</v>
      </c>
      <c r="C7" s="9">
        <v>0.88258800000000004</v>
      </c>
      <c r="D7" s="9">
        <v>1.55759E-2</v>
      </c>
      <c r="E7" s="22">
        <v>1.2404500000000001E-4</v>
      </c>
      <c r="F7" s="18">
        <v>8.6773242095327987</v>
      </c>
      <c r="G7" s="17">
        <v>56.663691985695856</v>
      </c>
      <c r="H7" s="18">
        <v>6.5300881489994156</v>
      </c>
      <c r="I7" s="17">
        <v>415.75517911898885</v>
      </c>
      <c r="J7" s="17"/>
      <c r="K7" s="37" t="s">
        <v>227</v>
      </c>
      <c r="L7" s="37" t="s">
        <v>178</v>
      </c>
      <c r="M7" s="28">
        <f t="shared" si="0"/>
        <v>1.6835999999999962E-2</v>
      </c>
      <c r="N7" s="28">
        <f t="shared" si="1"/>
        <v>0.89276599999999995</v>
      </c>
      <c r="O7" s="28">
        <f t="shared" si="2"/>
        <v>3.2735714285714201E-2</v>
      </c>
      <c r="P7" s="28">
        <f t="shared" si="3"/>
        <v>1.1571428571427456E-3</v>
      </c>
      <c r="Q7" s="17"/>
      <c r="R7" s="11">
        <v>0.98316400000000004</v>
      </c>
      <c r="S7" s="17">
        <v>428.93599999999998</v>
      </c>
      <c r="T7" s="17">
        <v>1354.17</v>
      </c>
      <c r="U7" s="17">
        <v>349.59500000000003</v>
      </c>
      <c r="V7" s="17"/>
    </row>
    <row r="8" spans="1:22">
      <c r="A8" s="21">
        <v>0.5</v>
      </c>
      <c r="B8" s="9">
        <v>0.17680799999999999</v>
      </c>
      <c r="C8" s="9">
        <v>0.76080099999999995</v>
      </c>
      <c r="D8" s="9">
        <v>6.2228400000000003E-2</v>
      </c>
      <c r="E8" s="22">
        <v>1.62516E-4</v>
      </c>
      <c r="F8" s="18">
        <v>4.3029783720193659</v>
      </c>
      <c r="G8" s="17">
        <v>12.225945066882645</v>
      </c>
      <c r="H8" s="18">
        <v>2.8412750448348341</v>
      </c>
      <c r="I8" s="17">
        <v>551.63347894835579</v>
      </c>
      <c r="J8" s="17"/>
      <c r="K8" s="37" t="s">
        <v>228</v>
      </c>
      <c r="L8" s="37" t="s">
        <v>231</v>
      </c>
      <c r="M8" s="28">
        <f t="shared" si="0"/>
        <v>3.6212000000000022E-2</v>
      </c>
      <c r="N8" s="28">
        <f t="shared" si="1"/>
        <v>0.95222050000000003</v>
      </c>
      <c r="O8" s="28">
        <f t="shared" si="2"/>
        <v>0.16184285714285707</v>
      </c>
      <c r="P8" s="28">
        <f t="shared" si="3"/>
        <v>1.8742857142857172E-3</v>
      </c>
      <c r="Q8" s="17"/>
      <c r="R8" s="11">
        <v>0.96378799999999998</v>
      </c>
      <c r="S8" s="17">
        <v>191.11799999999999</v>
      </c>
      <c r="T8" s="17">
        <v>1173.42</v>
      </c>
      <c r="U8" s="17">
        <v>349.34399999999999</v>
      </c>
      <c r="V8" s="17"/>
    </row>
    <row r="9" spans="1:22">
      <c r="A9" s="21">
        <v>0.1</v>
      </c>
      <c r="B9" s="9">
        <v>0.47977799999999998</v>
      </c>
      <c r="C9" s="9">
        <v>0.34990700000000002</v>
      </c>
      <c r="D9" s="9">
        <v>0.16922300000000001</v>
      </c>
      <c r="E9" s="22">
        <v>1.0918099999999999E-3</v>
      </c>
      <c r="F9" s="18">
        <v>0.72931022264463985</v>
      </c>
      <c r="G9" s="18">
        <v>2.067727200203282</v>
      </c>
      <c r="H9" s="18">
        <v>2.8351819788090267</v>
      </c>
      <c r="I9" s="17">
        <v>222.81078120364242</v>
      </c>
      <c r="J9" s="17"/>
      <c r="K9" s="37" t="s">
        <v>229</v>
      </c>
      <c r="L9" s="37" t="s">
        <v>230</v>
      </c>
      <c r="M9" s="28">
        <f t="shared" si="0"/>
        <v>0.22323899999999997</v>
      </c>
      <c r="N9" s="28">
        <f t="shared" si="1"/>
        <v>0.99495382499999996</v>
      </c>
      <c r="O9" s="28">
        <f t="shared" si="2"/>
        <v>0.99985608642857138</v>
      </c>
      <c r="P9" s="28">
        <f t="shared" si="3"/>
        <v>2.8625714285714254E-2</v>
      </c>
      <c r="Q9" s="17"/>
      <c r="R9" s="11">
        <v>0.77676100000000003</v>
      </c>
      <c r="S9" s="17">
        <v>20.184699999999999</v>
      </c>
      <c r="T9" s="18">
        <v>0.20147899999999999</v>
      </c>
      <c r="U9" s="17">
        <v>339.98099999999999</v>
      </c>
      <c r="V9" s="17"/>
    </row>
    <row r="10" spans="1:22">
      <c r="A10" s="47">
        <v>0.01</v>
      </c>
      <c r="B10" s="12">
        <v>0.70255199999999995</v>
      </c>
      <c r="C10" s="12">
        <v>0.197962</v>
      </c>
      <c r="D10" s="12">
        <v>9.5332399999999998E-2</v>
      </c>
      <c r="E10" s="30">
        <v>4.15424E-3</v>
      </c>
      <c r="F10" s="29">
        <v>0.2817755838713718</v>
      </c>
      <c r="G10" s="29">
        <v>2.0765448053337585</v>
      </c>
      <c r="H10" s="29">
        <v>7.3694987223651136</v>
      </c>
      <c r="I10" s="19">
        <v>85.749297796070309</v>
      </c>
      <c r="J10" s="19"/>
      <c r="K10" s="39" t="s">
        <v>229</v>
      </c>
      <c r="L10" s="39" t="s">
        <v>230</v>
      </c>
      <c r="M10" s="31">
        <f t="shared" si="0"/>
        <v>0.58034799999999997</v>
      </c>
      <c r="N10" s="31">
        <f t="shared" si="1"/>
        <v>0.9993369875</v>
      </c>
      <c r="O10" s="31">
        <f t="shared" si="2"/>
        <v>1</v>
      </c>
      <c r="P10" s="31">
        <f t="shared" si="3"/>
        <v>0.19337142857142864</v>
      </c>
      <c r="Q10" s="19"/>
      <c r="R10" s="24">
        <v>0.41965200000000003</v>
      </c>
      <c r="S10" s="19">
        <v>2.65205</v>
      </c>
      <c r="T10" s="19">
        <v>0</v>
      </c>
      <c r="U10" s="19">
        <v>282.32</v>
      </c>
      <c r="V10" s="19"/>
    </row>
    <row r="11" spans="1:22" ht="17">
      <c r="A11" s="21" t="s">
        <v>19</v>
      </c>
      <c r="B11" s="45" t="s">
        <v>289</v>
      </c>
    </row>
    <row r="12" spans="1:22">
      <c r="A12" s="21" t="s">
        <v>20</v>
      </c>
      <c r="B12" s="45" t="s">
        <v>235</v>
      </c>
    </row>
    <row r="13" spans="1:22">
      <c r="B13" s="45" t="s">
        <v>311</v>
      </c>
    </row>
  </sheetData>
  <mergeCells count="4">
    <mergeCell ref="B2:I2"/>
    <mergeCell ref="R2:U2"/>
    <mergeCell ref="M2:P2"/>
    <mergeCell ref="K2:L2"/>
  </mergeCells>
  <phoneticPr fontId="8"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8</vt:i4>
      </vt:variant>
    </vt:vector>
  </HeadingPairs>
  <TitlesOfParts>
    <vt:vector size="8" baseType="lpstr">
      <vt:lpstr>1 Waters</vt:lpstr>
      <vt:lpstr>2 Fumaroles</vt:lpstr>
      <vt:lpstr>3 Reservoir fluid</vt:lpstr>
      <vt:lpstr>4 Flux estimates</vt:lpstr>
      <vt:lpstr>S1 Sample decriptions</vt:lpstr>
      <vt:lpstr>S2 Boiling</vt:lpstr>
      <vt:lpstr>S3 PHREEQC calculation</vt:lpstr>
      <vt:lpstr>S4 Magmatic gas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Ranta, Eemu J</cp:lastModifiedBy>
  <dcterms:created xsi:type="dcterms:W3CDTF">2021-10-21T09:38:47Z</dcterms:created>
  <dcterms:modified xsi:type="dcterms:W3CDTF">2023-03-09T12:01:37Z</dcterms:modified>
</cp:coreProperties>
</file>