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20223\Suppl. Tables_revision1\"/>
    </mc:Choice>
  </mc:AlternateContent>
  <bookViews>
    <workbookView xWindow="0" yWindow="0" windowWidth="28800" windowHeight="12435"/>
  </bookViews>
  <sheets>
    <sheet name="dil-nondil analysis" sheetId="1" r:id="rId1"/>
  </sheets>
  <definedNames>
    <definedName name="_xlnm.Print_Titles" localSheetId="0">'dil-nondil analysis'!$A:$C,'dil-nondil analysis'!$1:$1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G13" i="1"/>
  <c r="M11" i="1" l="1"/>
  <c r="M9" i="1"/>
  <c r="M7" i="1"/>
  <c r="M5" i="1"/>
  <c r="M3" i="1"/>
  <c r="G11" i="1"/>
  <c r="G9" i="1"/>
  <c r="G7" i="1"/>
  <c r="G5" i="1"/>
  <c r="G3" i="1"/>
  <c r="H3" i="1" l="1"/>
  <c r="I9" i="1"/>
  <c r="J9" i="1" s="1"/>
  <c r="K9" i="1" s="1"/>
  <c r="I13" i="1" l="1"/>
  <c r="J13" i="1" s="1"/>
  <c r="K13" i="1" s="1"/>
  <c r="I5" i="1"/>
  <c r="J5" i="1" s="1"/>
  <c r="K5" i="1" s="1"/>
  <c r="I7" i="1"/>
  <c r="J7" i="1" s="1"/>
  <c r="K7" i="1" s="1"/>
  <c r="I3" i="1"/>
  <c r="J3" i="1" s="1"/>
  <c r="K3" i="1" s="1"/>
  <c r="I11" i="1"/>
  <c r="J11" i="1" s="1"/>
  <c r="K11" i="1" s="1"/>
</calcChain>
</file>

<file path=xl/sharedStrings.xml><?xml version="1.0" encoding="utf-8"?>
<sst xmlns="http://schemas.openxmlformats.org/spreadsheetml/2006/main" count="53" uniqueCount="25">
  <si>
    <t>Sample</t>
  </si>
  <si>
    <t>Theoretical input amount (ng)</t>
  </si>
  <si>
    <t>Target</t>
  </si>
  <si>
    <t>Target Copies Per 20 µl Well</t>
  </si>
  <si>
    <t>Reference</t>
  </si>
  <si>
    <t>Reference Theoretical copies per ng</t>
  </si>
  <si>
    <t>Average Reference Value</t>
  </si>
  <si>
    <t xml:space="preserve">Percent of Average </t>
  </si>
  <si>
    <t>Calculated ng input RNA</t>
  </si>
  <si>
    <t xml:space="preserve">Target copies per ng input RNA </t>
  </si>
  <si>
    <t>Reference Copies Per 20 µl Well</t>
  </si>
  <si>
    <t>F(line n)/ B(line n)</t>
  </si>
  <si>
    <t>AVERAGE of all values in column G</t>
  </si>
  <si>
    <t>B(line n)* I(line n)</t>
  </si>
  <si>
    <t>G(line n)/ Average from  Column H</t>
  </si>
  <si>
    <t>cATM</t>
  </si>
  <si>
    <t>RPLPO</t>
  </si>
  <si>
    <t>H1</t>
  </si>
  <si>
    <t>H5</t>
  </si>
  <si>
    <t>H6</t>
  </si>
  <si>
    <t>D1</t>
  </si>
  <si>
    <t>D5</t>
  </si>
  <si>
    <t>Av. D</t>
  </si>
  <si>
    <t>M(line n)/ J(line n)</t>
  </si>
  <si>
    <t>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</si>
</sst>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0" fontId="1" fillId="0" borderId="1" xfId="0" quotePrefix="1" applyFont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0" fontId="1" fillId="0" borderId="1" xfId="0" quotePrefix="1" applyNumberFormat="1" applyFont="1" applyBorder="1" applyAlignment="1">
      <alignment horizontal="center" wrapText="1"/>
    </xf>
    <xf numFmtId="2" fontId="1" fillId="0" borderId="1" xfId="0" quotePrefix="1" applyNumberFormat="1" applyFont="1" applyBorder="1" applyAlignment="1">
      <alignment horizontal="center" wrapText="1"/>
    </xf>
    <xf numFmtId="0" fontId="0" fillId="2" borderId="0" xfId="0" applyFill="1"/>
    <xf numFmtId="0" fontId="0" fillId="2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10" fontId="0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0" xfId="0" applyNumberFormat="1" applyFill="1"/>
    <xf numFmtId="0" fontId="1" fillId="0" borderId="0" xfId="0" applyFont="1" applyAlignment="1">
      <alignment wrapText="1"/>
    </xf>
    <xf numFmtId="0" fontId="2" fillId="0" borderId="0" xfId="0" applyFont="1"/>
    <xf numFmtId="0" fontId="0" fillId="2" borderId="0" xfId="0" applyFill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1"/>
  <sheetViews>
    <sheetView tabSelected="1" zoomScaleNormal="100" workbookViewId="0">
      <selection activeCell="D24" sqref="D24"/>
    </sheetView>
  </sheetViews>
  <sheetFormatPr defaultRowHeight="15" x14ac:dyDescent="0.25"/>
  <cols>
    <col min="1" max="1" width="9.5703125" style="6" customWidth="1"/>
    <col min="2" max="2" width="15.7109375" style="6" customWidth="1"/>
    <col min="3" max="3" width="10.7109375" style="6" customWidth="1"/>
    <col min="4" max="4" width="10.42578125" style="6" customWidth="1"/>
    <col min="5" max="5" width="15.85546875" style="6" customWidth="1"/>
    <col min="6" max="6" width="13.85546875" style="6" customWidth="1"/>
    <col min="7" max="7" width="14.5703125" customWidth="1"/>
    <col min="8" max="8" width="13.85546875" customWidth="1"/>
    <col min="9" max="9" width="14.140625" customWidth="1"/>
    <col min="10" max="10" width="13.7109375" style="7" customWidth="1"/>
    <col min="11" max="11" width="14" style="7" customWidth="1"/>
  </cols>
  <sheetData>
    <row r="1" spans="1:77" s="18" customFormat="1" ht="4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9</v>
      </c>
    </row>
    <row r="2" spans="1:77" s="4" customFormat="1" ht="45.75" thickBot="1" x14ac:dyDescent="0.3">
      <c r="A2" s="1"/>
      <c r="B2" s="1"/>
      <c r="C2" s="1"/>
      <c r="D2" s="1"/>
      <c r="E2" s="1"/>
      <c r="F2" s="1"/>
      <c r="G2" s="5" t="s">
        <v>11</v>
      </c>
      <c r="H2" s="5" t="s">
        <v>12</v>
      </c>
      <c r="I2" s="8" t="s">
        <v>14</v>
      </c>
      <c r="J2" s="9" t="s">
        <v>13</v>
      </c>
      <c r="K2" s="9" t="s">
        <v>23</v>
      </c>
      <c r="M2" s="18" t="s">
        <v>22</v>
      </c>
    </row>
    <row r="3" spans="1:77" s="10" customFormat="1" x14ac:dyDescent="0.25">
      <c r="A3" s="10" t="s">
        <v>17</v>
      </c>
      <c r="B3" s="11">
        <v>12.5</v>
      </c>
      <c r="C3" s="11" t="s">
        <v>15</v>
      </c>
      <c r="D3" s="10">
        <v>107.52000000000001</v>
      </c>
      <c r="E3" s="11" t="s">
        <v>16</v>
      </c>
      <c r="F3" s="11">
        <v>17240.2</v>
      </c>
      <c r="G3" s="11">
        <f>F3/B3</f>
        <v>1379.2160000000001</v>
      </c>
      <c r="H3" s="12">
        <f>AVERAGE(G3:G14)</f>
        <v>2581.056</v>
      </c>
      <c r="I3" s="13">
        <f t="shared" ref="I3:I13" si="0">G3/H$3</f>
        <v>0.53436112970815053</v>
      </c>
      <c r="J3" s="12">
        <f t="shared" ref="J3:J13" si="1">B3*I3</f>
        <v>6.6795141213518816</v>
      </c>
      <c r="K3" s="12">
        <f>M3/J3</f>
        <v>17.137474061785824</v>
      </c>
      <c r="L3" s="17"/>
      <c r="M3" s="10">
        <f>AVERAGE(D3:D4)</f>
        <v>114.47</v>
      </c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</row>
    <row r="4" spans="1:77" s="10" customFormat="1" x14ac:dyDescent="0.25">
      <c r="A4" s="10" t="s">
        <v>17</v>
      </c>
      <c r="B4" s="11">
        <v>12.5</v>
      </c>
      <c r="C4" s="11" t="s">
        <v>15</v>
      </c>
      <c r="D4" s="10">
        <v>121.41999999999999</v>
      </c>
      <c r="E4" s="11" t="s">
        <v>16</v>
      </c>
      <c r="F4" s="14"/>
      <c r="G4" s="11"/>
      <c r="H4" s="11"/>
      <c r="I4" s="13"/>
      <c r="J4" s="12"/>
      <c r="K4" s="12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</row>
    <row r="5" spans="1:77" s="10" customFormat="1" x14ac:dyDescent="0.25">
      <c r="A5" s="10" t="s">
        <v>18</v>
      </c>
      <c r="B5" s="11">
        <v>12.5</v>
      </c>
      <c r="C5" s="11" t="s">
        <v>15</v>
      </c>
      <c r="D5" s="10">
        <v>185.85999999999999</v>
      </c>
      <c r="E5" s="11" t="s">
        <v>16</v>
      </c>
      <c r="F5" s="11">
        <v>53878</v>
      </c>
      <c r="G5" s="11">
        <f>F5/B5</f>
        <v>4310.24</v>
      </c>
      <c r="H5" s="14"/>
      <c r="I5" s="15">
        <f t="shared" si="0"/>
        <v>1.6699521436187359</v>
      </c>
      <c r="J5" s="16">
        <f t="shared" si="1"/>
        <v>20.874401795234199</v>
      </c>
      <c r="K5" s="12">
        <f>M5/J5</f>
        <v>6.1089175752626304</v>
      </c>
      <c r="L5" s="17"/>
      <c r="M5" s="10">
        <f>AVERAGE(D5:D6)</f>
        <v>127.52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s="10" customFormat="1" x14ac:dyDescent="0.25">
      <c r="A6" s="10" t="s">
        <v>18</v>
      </c>
      <c r="B6" s="11">
        <v>12.5</v>
      </c>
      <c r="C6" s="11" t="s">
        <v>15</v>
      </c>
      <c r="D6" s="10">
        <v>69.180000000000007</v>
      </c>
      <c r="E6" s="11" t="s">
        <v>16</v>
      </c>
      <c r="F6" s="14"/>
      <c r="G6" s="14"/>
      <c r="H6" s="14"/>
      <c r="I6" s="15"/>
      <c r="J6" s="16"/>
      <c r="K6" s="12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s="10" customFormat="1" x14ac:dyDescent="0.25">
      <c r="A7" s="10" t="s">
        <v>19</v>
      </c>
      <c r="B7" s="11">
        <v>12.5</v>
      </c>
      <c r="C7" s="11" t="s">
        <v>15</v>
      </c>
      <c r="D7" s="10">
        <v>217.98</v>
      </c>
      <c r="E7" s="11" t="s">
        <v>16</v>
      </c>
      <c r="F7" s="11">
        <v>44688</v>
      </c>
      <c r="G7" s="11">
        <f>F7/B7</f>
        <v>3575.04</v>
      </c>
      <c r="H7" s="14"/>
      <c r="I7" s="15">
        <f t="shared" si="0"/>
        <v>1.3851074908874508</v>
      </c>
      <c r="J7" s="16">
        <f t="shared" si="1"/>
        <v>17.313843636093136</v>
      </c>
      <c r="K7" s="12">
        <f>M7/J7</f>
        <v>12.43340326530612</v>
      </c>
      <c r="L7" s="17"/>
      <c r="M7" s="10">
        <f>AVERAGE(D7:D8)</f>
        <v>215.26999999999998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</row>
    <row r="8" spans="1:77" s="10" customFormat="1" x14ac:dyDescent="0.25">
      <c r="A8" s="10" t="s">
        <v>19</v>
      </c>
      <c r="B8" s="11">
        <v>12.5</v>
      </c>
      <c r="C8" s="11" t="s">
        <v>15</v>
      </c>
      <c r="D8" s="10">
        <v>212.56</v>
      </c>
      <c r="E8" s="11" t="s">
        <v>16</v>
      </c>
      <c r="F8" s="14"/>
      <c r="G8" s="14"/>
      <c r="H8" s="14"/>
      <c r="I8" s="15"/>
      <c r="J8" s="16"/>
      <c r="K8" s="12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</row>
    <row r="9" spans="1:77" s="10" customFormat="1" x14ac:dyDescent="0.25">
      <c r="A9" s="10" t="s">
        <v>20</v>
      </c>
      <c r="B9" s="11">
        <v>12.5</v>
      </c>
      <c r="C9" s="11" t="s">
        <v>15</v>
      </c>
      <c r="D9" s="10">
        <v>152.28</v>
      </c>
      <c r="E9" s="11" t="s">
        <v>16</v>
      </c>
      <c r="F9" s="14">
        <v>12043</v>
      </c>
      <c r="G9" s="11">
        <f>F9/B9</f>
        <v>963.44</v>
      </c>
      <c r="H9" s="14"/>
      <c r="I9" s="15">
        <f t="shared" si="0"/>
        <v>0.37327357484688439</v>
      </c>
      <c r="J9" s="16">
        <f t="shared" si="1"/>
        <v>4.6659196855860552</v>
      </c>
      <c r="K9" s="12">
        <f>M9/J9</f>
        <v>31.918680567964792</v>
      </c>
      <c r="L9" s="17"/>
      <c r="M9" s="10">
        <f>AVERAGE(D9:D10)</f>
        <v>148.93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</row>
    <row r="10" spans="1:77" s="10" customFormat="1" x14ac:dyDescent="0.25">
      <c r="A10" s="10" t="s">
        <v>20</v>
      </c>
      <c r="B10" s="11">
        <v>12.5</v>
      </c>
      <c r="C10" s="11" t="s">
        <v>15</v>
      </c>
      <c r="D10" s="10">
        <v>145.57999999999998</v>
      </c>
      <c r="E10" s="11" t="s">
        <v>16</v>
      </c>
      <c r="F10" s="14"/>
      <c r="G10" s="14"/>
      <c r="H10" s="14"/>
      <c r="I10" s="15"/>
      <c r="J10" s="16"/>
      <c r="K10" s="12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</row>
    <row r="11" spans="1:77" s="10" customFormat="1" x14ac:dyDescent="0.25">
      <c r="A11" s="10" t="s">
        <v>21</v>
      </c>
      <c r="B11" s="11">
        <v>12.5</v>
      </c>
      <c r="C11" s="11" t="s">
        <v>15</v>
      </c>
      <c r="D11" s="10">
        <v>204.89999999999998</v>
      </c>
      <c r="E11" s="11" t="s">
        <v>16</v>
      </c>
      <c r="F11" s="14">
        <v>21686</v>
      </c>
      <c r="G11" s="11">
        <f>F11/B11</f>
        <v>1734.88</v>
      </c>
      <c r="H11" s="14"/>
      <c r="I11" s="15">
        <f t="shared" si="0"/>
        <v>0.67215899228842768</v>
      </c>
      <c r="J11" s="16">
        <f t="shared" si="1"/>
        <v>8.4019874036053466</v>
      </c>
      <c r="K11" s="12">
        <f>M11/J11</f>
        <v>25.29520574010882</v>
      </c>
      <c r="L11" s="17"/>
      <c r="M11" s="10">
        <f>AVERAGE(D11:D12)</f>
        <v>212.52999999999997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</row>
    <row r="12" spans="1:77" s="10" customFormat="1" x14ac:dyDescent="0.25">
      <c r="A12" s="10" t="s">
        <v>21</v>
      </c>
      <c r="B12" s="11">
        <v>12.5</v>
      </c>
      <c r="C12" s="11" t="s">
        <v>15</v>
      </c>
      <c r="D12" s="10">
        <v>220.15999999999997</v>
      </c>
      <c r="E12" s="11" t="s">
        <v>16</v>
      </c>
      <c r="F12" s="14"/>
      <c r="G12" s="14"/>
      <c r="H12" s="14"/>
      <c r="I12" s="15"/>
      <c r="J12" s="16"/>
      <c r="K12" s="12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</row>
    <row r="13" spans="1:77" x14ac:dyDescent="0.25">
      <c r="A13" s="20" t="s">
        <v>24</v>
      </c>
      <c r="B13" s="11">
        <v>12.5</v>
      </c>
      <c r="C13" s="11" t="s">
        <v>15</v>
      </c>
      <c r="D13" s="10">
        <v>719.86</v>
      </c>
      <c r="E13" s="11" t="s">
        <v>16</v>
      </c>
      <c r="F13" s="16">
        <v>44044</v>
      </c>
      <c r="G13" s="11">
        <f>F13/B13</f>
        <v>3523.52</v>
      </c>
      <c r="H13" s="10"/>
      <c r="I13" s="15">
        <f t="shared" si="0"/>
        <v>1.3651466686503508</v>
      </c>
      <c r="J13" s="16">
        <f t="shared" si="1"/>
        <v>17.064333358129385</v>
      </c>
      <c r="K13" s="12">
        <f>M13/J13</f>
        <v>39.638817749523213</v>
      </c>
      <c r="L13" s="10"/>
      <c r="M13" s="10">
        <f>AVERAGE(D13:D14)</f>
        <v>676.41000000000008</v>
      </c>
    </row>
    <row r="14" spans="1:77" x14ac:dyDescent="0.25">
      <c r="A14" s="20" t="s">
        <v>24</v>
      </c>
      <c r="B14" s="11">
        <v>12.5</v>
      </c>
      <c r="C14" s="11" t="s">
        <v>15</v>
      </c>
      <c r="D14" s="10">
        <v>632.96</v>
      </c>
      <c r="E14" s="11" t="s">
        <v>16</v>
      </c>
      <c r="F14" s="14"/>
      <c r="G14" s="10"/>
      <c r="H14" s="10"/>
      <c r="I14" s="10"/>
      <c r="J14" s="16"/>
      <c r="K14" s="16"/>
      <c r="L14" s="10"/>
      <c r="M14" s="10"/>
    </row>
    <row r="20" spans="7:7" x14ac:dyDescent="0.25">
      <c r="G20" s="19"/>
    </row>
    <row r="21" spans="7:7" x14ac:dyDescent="0.25">
      <c r="G21" s="19"/>
    </row>
  </sheetData>
  <printOptions gridLines="1"/>
  <pageMargins left="0.7" right="0.7" top="0.75" bottom="0.75" header="0.3" footer="0.3"/>
  <pageSetup scale="48" pageOrder="overThenDown" orientation="landscape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dil-nondil analysis</vt:lpstr>
      <vt:lpstr>'dil-nondil analysis'!Print_Titles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J Coulter</dc:creator>
  <cp:lastModifiedBy>Francesca</cp:lastModifiedBy>
  <dcterms:created xsi:type="dcterms:W3CDTF">2018-02-21T22:34:03Z</dcterms:created>
  <dcterms:modified xsi:type="dcterms:W3CDTF">2023-06-06T15:37:54Z</dcterms:modified>
</cp:coreProperties>
</file>