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krsnik\MagentaCLOUD\Paper I\Supplementary\"/>
    </mc:Choice>
  </mc:AlternateContent>
  <bookViews>
    <workbookView xWindow="0" yWindow="0" windowWidth="28800" windowHeight="12435"/>
  </bookViews>
  <sheets>
    <sheet name="Index" sheetId="14" r:id="rId1"/>
    <sheet name="SI1_Stable isotope data" sheetId="1" r:id="rId2"/>
    <sheet name="SI2_Clumped isotope data " sheetId="9" r:id="rId3"/>
    <sheet name="SI3_Equilibrated gases " sheetId="12" r:id="rId4"/>
    <sheet name="SI4_ Standard material" sheetId="13" r:id="rId5"/>
    <sheet name="SI5_Paleoelevation data" sheetId="8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9" l="1"/>
  <c r="M26" i="9" s="1"/>
  <c r="M24" i="9"/>
  <c r="M17" i="9"/>
  <c r="M18" i="9" s="1"/>
  <c r="M16" i="9"/>
  <c r="M10" i="9"/>
  <c r="M11" i="9" s="1"/>
  <c r="M9" i="9"/>
  <c r="BY79" i="12" l="1"/>
  <c r="BY78" i="12"/>
  <c r="BY77" i="12"/>
  <c r="BY76" i="12"/>
  <c r="BY75" i="12"/>
  <c r="AO75" i="12"/>
  <c r="AK75" i="12"/>
  <c r="BY74" i="12"/>
  <c r="AO74" i="12"/>
  <c r="AK74" i="12"/>
  <c r="BY73" i="12"/>
  <c r="AO73" i="12"/>
  <c r="AK73" i="12"/>
  <c r="BY72" i="12"/>
  <c r="AO72" i="12"/>
  <c r="AK72" i="12"/>
  <c r="BY71" i="12"/>
  <c r="AO71" i="12"/>
  <c r="AK71" i="12"/>
  <c r="BY70" i="12"/>
  <c r="AO70" i="12"/>
  <c r="AK70" i="12"/>
  <c r="BY69" i="12"/>
  <c r="AO69" i="12"/>
  <c r="AK69" i="12"/>
  <c r="BY68" i="12"/>
  <c r="AO68" i="12"/>
  <c r="AK68" i="12"/>
  <c r="BY67" i="12"/>
  <c r="AO67" i="12"/>
  <c r="AK67" i="12"/>
  <c r="BY66" i="12"/>
  <c r="AO66" i="12"/>
  <c r="AK66" i="12"/>
  <c r="BY65" i="12"/>
  <c r="AO65" i="12"/>
  <c r="AK65" i="12"/>
  <c r="BY64" i="12"/>
  <c r="AO64" i="12"/>
  <c r="AK64" i="12"/>
  <c r="BY63" i="12"/>
  <c r="AO63" i="12"/>
  <c r="AK63" i="12"/>
  <c r="BY62" i="12"/>
  <c r="AO62" i="12"/>
  <c r="AK62" i="12"/>
  <c r="BY61" i="12"/>
  <c r="AO61" i="12"/>
  <c r="AK61" i="12"/>
  <c r="BY60" i="12"/>
  <c r="AO60" i="12"/>
  <c r="AK60" i="12"/>
  <c r="BY59" i="12"/>
  <c r="AO59" i="12"/>
  <c r="AK59" i="12"/>
  <c r="CE58" i="12"/>
  <c r="BY58" i="12"/>
  <c r="AO58" i="12"/>
  <c r="AK58" i="12"/>
  <c r="CE57" i="12"/>
  <c r="BY57" i="12"/>
  <c r="AO57" i="12"/>
  <c r="AK57" i="12"/>
  <c r="CE56" i="12"/>
  <c r="BY56" i="12"/>
  <c r="AO56" i="12"/>
  <c r="AK56" i="12"/>
  <c r="CE55" i="12"/>
  <c r="BY55" i="12"/>
  <c r="AO55" i="12"/>
  <c r="AK55" i="12"/>
  <c r="CE54" i="12"/>
  <c r="BY54" i="12"/>
  <c r="AO54" i="12"/>
  <c r="AK54" i="12"/>
  <c r="CE53" i="12"/>
  <c r="BY53" i="12"/>
  <c r="AO53" i="12"/>
  <c r="AK53" i="12"/>
  <c r="CE52" i="12"/>
  <c r="BY52" i="12"/>
  <c r="BI52" i="12"/>
  <c r="BE52" i="12"/>
  <c r="AO52" i="12"/>
  <c r="AK52" i="12"/>
  <c r="CE51" i="12"/>
  <c r="BY51" i="12"/>
  <c r="BI51" i="12"/>
  <c r="BE51" i="12"/>
  <c r="AY51" i="12"/>
  <c r="AU51" i="12"/>
  <c r="AO51" i="12"/>
  <c r="AK51" i="12"/>
  <c r="CE50" i="12"/>
  <c r="BY50" i="12"/>
  <c r="BI50" i="12"/>
  <c r="BE50" i="12"/>
  <c r="AY50" i="12"/>
  <c r="AU50" i="12"/>
  <c r="AO50" i="12"/>
  <c r="AK50" i="12"/>
  <c r="CE49" i="12"/>
  <c r="BY49" i="12"/>
  <c r="BI49" i="12"/>
  <c r="BE49" i="12"/>
  <c r="AY49" i="12"/>
  <c r="AU49" i="12"/>
  <c r="AO49" i="12"/>
  <c r="AK49" i="12"/>
  <c r="CE48" i="12"/>
  <c r="BY48" i="12"/>
  <c r="BI48" i="12"/>
  <c r="BE48" i="12"/>
  <c r="AY48" i="12"/>
  <c r="AU48" i="12"/>
  <c r="AO48" i="12"/>
  <c r="AK48" i="12"/>
  <c r="CE47" i="12"/>
  <c r="BY47" i="12"/>
  <c r="BI47" i="12"/>
  <c r="BE47" i="12"/>
  <c r="AY47" i="12"/>
  <c r="AU47" i="12"/>
  <c r="AO47" i="12"/>
  <c r="AK47" i="12"/>
  <c r="CE46" i="12"/>
  <c r="BY46" i="12"/>
  <c r="BI46" i="12"/>
  <c r="BE46" i="12"/>
  <c r="AY46" i="12"/>
  <c r="AU46" i="12"/>
  <c r="AO46" i="12"/>
  <c r="AK46" i="12"/>
  <c r="CE45" i="12"/>
  <c r="BY45" i="12"/>
  <c r="BI45" i="12"/>
  <c r="BE45" i="12"/>
  <c r="AY45" i="12"/>
  <c r="AU45" i="12"/>
  <c r="AO45" i="12"/>
  <c r="AK45" i="12"/>
  <c r="CE44" i="12"/>
  <c r="BY44" i="12"/>
  <c r="BI44" i="12"/>
  <c r="BE44" i="12"/>
  <c r="AY44" i="12"/>
  <c r="AU44" i="12"/>
  <c r="AO44" i="12"/>
  <c r="AK44" i="12"/>
  <c r="CE43" i="12"/>
  <c r="BY43" i="12"/>
  <c r="BI43" i="12"/>
  <c r="BE43" i="12"/>
  <c r="AY43" i="12"/>
  <c r="AU43" i="12"/>
  <c r="AO43" i="12"/>
  <c r="AK43" i="12"/>
  <c r="CE42" i="12"/>
  <c r="BY42" i="12"/>
  <c r="BI42" i="12"/>
  <c r="BE42" i="12"/>
  <c r="AY42" i="12"/>
  <c r="AU42" i="12"/>
  <c r="AO42" i="12"/>
  <c r="AK42" i="12"/>
  <c r="CE41" i="12"/>
  <c r="BY41" i="12"/>
  <c r="BI41" i="12"/>
  <c r="BE41" i="12"/>
  <c r="AY41" i="12"/>
  <c r="AU41" i="12"/>
  <c r="AO41" i="12"/>
  <c r="AK41" i="12"/>
  <c r="CE40" i="12"/>
  <c r="BY40" i="12"/>
  <c r="BS40" i="12"/>
  <c r="BO40" i="12"/>
  <c r="BI40" i="12"/>
  <c r="BE40" i="12"/>
  <c r="AY40" i="12"/>
  <c r="AU40" i="12"/>
  <c r="AO40" i="12"/>
  <c r="AK40" i="12"/>
  <c r="CE39" i="12"/>
  <c r="BY39" i="12"/>
  <c r="BS39" i="12"/>
  <c r="BO39" i="12"/>
  <c r="BI39" i="12"/>
  <c r="BE39" i="12"/>
  <c r="AY39" i="12"/>
  <c r="AU39" i="12"/>
  <c r="AO39" i="12"/>
  <c r="AK39" i="12"/>
  <c r="CE38" i="12"/>
  <c r="BY38" i="12"/>
  <c r="BS38" i="12"/>
  <c r="BO38" i="12"/>
  <c r="BI38" i="12"/>
  <c r="BE38" i="12"/>
  <c r="AY38" i="12"/>
  <c r="AU38" i="12"/>
  <c r="AO38" i="12"/>
  <c r="AK38" i="12"/>
  <c r="CE37" i="12"/>
  <c r="BY37" i="12"/>
  <c r="BS37" i="12"/>
  <c r="BO37" i="12"/>
  <c r="BI37" i="12"/>
  <c r="BE37" i="12"/>
  <c r="AY37" i="12"/>
  <c r="AU37" i="12"/>
  <c r="AO37" i="12"/>
  <c r="AK37" i="12"/>
  <c r="U37" i="12"/>
  <c r="Q37" i="12"/>
  <c r="CE36" i="12"/>
  <c r="BY36" i="12"/>
  <c r="BS36" i="12"/>
  <c r="BO36" i="12"/>
  <c r="BI36" i="12"/>
  <c r="BE36" i="12"/>
  <c r="AY36" i="12"/>
  <c r="AU36" i="12"/>
  <c r="AO36" i="12"/>
  <c r="AK36" i="12"/>
  <c r="U36" i="12"/>
  <c r="Q36" i="12"/>
  <c r="CE35" i="12"/>
  <c r="BY35" i="12"/>
  <c r="BS35" i="12"/>
  <c r="BO35" i="12"/>
  <c r="BI35" i="12"/>
  <c r="BE35" i="12"/>
  <c r="AY35" i="12"/>
  <c r="AU35" i="12"/>
  <c r="AO35" i="12"/>
  <c r="AK35" i="12"/>
  <c r="Y49" i="12"/>
  <c r="U35" i="12"/>
  <c r="Q35" i="12"/>
  <c r="CE34" i="12"/>
  <c r="BY34" i="12"/>
  <c r="BS34" i="12"/>
  <c r="BO34" i="12"/>
  <c r="BI34" i="12"/>
  <c r="BE34" i="12"/>
  <c r="AY34" i="12"/>
  <c r="AU34" i="12"/>
  <c r="AO34" i="12"/>
  <c r="AK34" i="12"/>
  <c r="U34" i="12"/>
  <c r="Q34" i="12"/>
  <c r="CE33" i="12"/>
  <c r="BY33" i="12"/>
  <c r="BS33" i="12"/>
  <c r="BO33" i="12"/>
  <c r="BI33" i="12"/>
  <c r="BE33" i="12"/>
  <c r="AY33" i="12"/>
  <c r="AU33" i="12"/>
  <c r="AO33" i="12"/>
  <c r="AK33" i="12"/>
  <c r="U33" i="12"/>
  <c r="Q33" i="12"/>
  <c r="CE32" i="12"/>
  <c r="BY32" i="12"/>
  <c r="BS32" i="12"/>
  <c r="BO32" i="12"/>
  <c r="BI32" i="12"/>
  <c r="BE32" i="12"/>
  <c r="AY32" i="12"/>
  <c r="AU32" i="12"/>
  <c r="AO32" i="12"/>
  <c r="AK32" i="12"/>
  <c r="AE32" i="12"/>
  <c r="AA32" i="12"/>
  <c r="U32" i="12"/>
  <c r="Q32" i="12"/>
  <c r="CE31" i="12"/>
  <c r="BY31" i="12"/>
  <c r="BS31" i="12"/>
  <c r="BO31" i="12"/>
  <c r="BI31" i="12"/>
  <c r="BE31" i="12"/>
  <c r="AY31" i="12"/>
  <c r="AU31" i="12"/>
  <c r="AO31" i="12"/>
  <c r="AK31" i="12"/>
  <c r="AE31" i="12"/>
  <c r="AA31" i="12"/>
  <c r="U31" i="12"/>
  <c r="Q31" i="12"/>
  <c r="J38" i="12"/>
  <c r="CE30" i="12"/>
  <c r="BY30" i="12"/>
  <c r="BS30" i="12"/>
  <c r="BO30" i="12"/>
  <c r="BI30" i="12"/>
  <c r="BE30" i="12"/>
  <c r="AY30" i="12"/>
  <c r="AU30" i="12"/>
  <c r="AO30" i="12"/>
  <c r="AK30" i="12"/>
  <c r="AE30" i="12"/>
  <c r="AA30" i="12"/>
  <c r="U30" i="12"/>
  <c r="Q30" i="12"/>
  <c r="CE29" i="12"/>
  <c r="BY29" i="12"/>
  <c r="BS29" i="12"/>
  <c r="BO29" i="12"/>
  <c r="BI29" i="12"/>
  <c r="BE29" i="12"/>
  <c r="AY29" i="12"/>
  <c r="AU29" i="12"/>
  <c r="AO29" i="12"/>
  <c r="AK29" i="12"/>
  <c r="AE29" i="12"/>
  <c r="AA29" i="12"/>
  <c r="U29" i="12"/>
  <c r="Q29" i="12"/>
  <c r="CE28" i="12"/>
  <c r="BY28" i="12"/>
  <c r="BS28" i="12"/>
  <c r="BO28" i="12"/>
  <c r="BI28" i="12"/>
  <c r="BE28" i="12"/>
  <c r="AY28" i="12"/>
  <c r="AU28" i="12"/>
  <c r="AO28" i="12"/>
  <c r="AK28" i="12"/>
  <c r="AE28" i="12"/>
  <c r="AA28" i="12"/>
  <c r="U28" i="12"/>
  <c r="Q28" i="12"/>
  <c r="CE27" i="12"/>
  <c r="BY27" i="12"/>
  <c r="BS27" i="12"/>
  <c r="BO27" i="12"/>
  <c r="BI27" i="12"/>
  <c r="BE27" i="12"/>
  <c r="AY27" i="12"/>
  <c r="AU27" i="12"/>
  <c r="AO27" i="12"/>
  <c r="AK27" i="12"/>
  <c r="AE27" i="12"/>
  <c r="AA27" i="12"/>
  <c r="U27" i="12"/>
  <c r="Q27" i="12"/>
  <c r="CE26" i="12"/>
  <c r="BY26" i="12"/>
  <c r="BS26" i="12"/>
  <c r="BO26" i="12"/>
  <c r="BI26" i="12"/>
  <c r="BE26" i="12"/>
  <c r="AY26" i="12"/>
  <c r="AU26" i="12"/>
  <c r="AO26" i="12"/>
  <c r="AK26" i="12"/>
  <c r="AE26" i="12"/>
  <c r="AA26" i="12"/>
  <c r="U26" i="12"/>
  <c r="Q26" i="12"/>
  <c r="CE25" i="12"/>
  <c r="BY25" i="12"/>
  <c r="BS25" i="12"/>
  <c r="BO25" i="12"/>
  <c r="BI25" i="12"/>
  <c r="BE25" i="12"/>
  <c r="AY25" i="12"/>
  <c r="AU25" i="12"/>
  <c r="AO25" i="12"/>
  <c r="AK25" i="12"/>
  <c r="AE25" i="12"/>
  <c r="AA25" i="12"/>
  <c r="U25" i="12"/>
  <c r="Q25" i="12"/>
  <c r="CE24" i="12"/>
  <c r="BY24" i="12"/>
  <c r="BS24" i="12"/>
  <c r="BO24" i="12"/>
  <c r="BI24" i="12"/>
  <c r="BE24" i="12"/>
  <c r="AY24" i="12"/>
  <c r="AU24" i="12"/>
  <c r="AO24" i="12"/>
  <c r="AK24" i="12"/>
  <c r="AE24" i="12"/>
  <c r="AA24" i="12"/>
  <c r="U24" i="12"/>
  <c r="Q24" i="12"/>
  <c r="CE23" i="12"/>
  <c r="BY23" i="12"/>
  <c r="BS23" i="12"/>
  <c r="BO23" i="12"/>
  <c r="BI23" i="12"/>
  <c r="BE23" i="12"/>
  <c r="AY23" i="12"/>
  <c r="AU23" i="12"/>
  <c r="AO23" i="12"/>
  <c r="AK23" i="12"/>
  <c r="AE23" i="12"/>
  <c r="AA23" i="12"/>
  <c r="U23" i="12"/>
  <c r="Q23" i="12"/>
  <c r="CE22" i="12"/>
  <c r="BY22" i="12"/>
  <c r="BS22" i="12"/>
  <c r="BO22" i="12"/>
  <c r="BI22" i="12"/>
  <c r="BE22" i="12"/>
  <c r="AY22" i="12"/>
  <c r="AU22" i="12"/>
  <c r="AO22" i="12"/>
  <c r="AK22" i="12"/>
  <c r="AE22" i="12"/>
  <c r="AA22" i="12"/>
  <c r="U22" i="12"/>
  <c r="Q22" i="12"/>
  <c r="CE21" i="12"/>
  <c r="BY21" i="12"/>
  <c r="BS21" i="12"/>
  <c r="BO21" i="12"/>
  <c r="BI21" i="12"/>
  <c r="BE21" i="12"/>
  <c r="AY21" i="12"/>
  <c r="AU21" i="12"/>
  <c r="AO21" i="12"/>
  <c r="AK21" i="12"/>
  <c r="AE21" i="12"/>
  <c r="AA21" i="12"/>
  <c r="U21" i="12"/>
  <c r="Q21" i="12"/>
  <c r="CE20" i="12"/>
  <c r="BY20" i="12"/>
  <c r="BS20" i="12"/>
  <c r="BO20" i="12"/>
  <c r="BI20" i="12"/>
  <c r="BE20" i="12"/>
  <c r="AY20" i="12"/>
  <c r="AU20" i="12"/>
  <c r="AO20" i="12"/>
  <c r="AK20" i="12"/>
  <c r="AE20" i="12"/>
  <c r="AA20" i="12"/>
  <c r="U20" i="12"/>
  <c r="Q20" i="12"/>
  <c r="CE19" i="12"/>
  <c r="BY19" i="12"/>
  <c r="BS19" i="12"/>
  <c r="BO19" i="12"/>
  <c r="BI19" i="12"/>
  <c r="BE19" i="12"/>
  <c r="AY19" i="12"/>
  <c r="AU19" i="12"/>
  <c r="AO19" i="12"/>
  <c r="AK19" i="12"/>
  <c r="AE19" i="12"/>
  <c r="AA19" i="12"/>
  <c r="U19" i="12"/>
  <c r="Q19" i="12"/>
  <c r="CE18" i="12"/>
  <c r="BY18" i="12"/>
  <c r="BS18" i="12"/>
  <c r="BO18" i="12"/>
  <c r="BI18" i="12"/>
  <c r="BE18" i="12"/>
  <c r="AY18" i="12"/>
  <c r="AU18" i="12"/>
  <c r="AO18" i="12"/>
  <c r="AK18" i="12"/>
  <c r="AE18" i="12"/>
  <c r="AA18" i="12"/>
  <c r="U18" i="12"/>
  <c r="Q18" i="12"/>
  <c r="CE17" i="12"/>
  <c r="BY17" i="12"/>
  <c r="BS17" i="12"/>
  <c r="BO17" i="12"/>
  <c r="BI17" i="12"/>
  <c r="BE17" i="12"/>
  <c r="AY17" i="12"/>
  <c r="AU17" i="12"/>
  <c r="AO17" i="12"/>
  <c r="AK17" i="12"/>
  <c r="AE17" i="12"/>
  <c r="AA17" i="12"/>
  <c r="U17" i="12"/>
  <c r="Q17" i="12"/>
  <c r="CE16" i="12"/>
  <c r="BY16" i="12"/>
  <c r="BS16" i="12"/>
  <c r="BO16" i="12"/>
  <c r="BI16" i="12"/>
  <c r="BE16" i="12"/>
  <c r="AY16" i="12"/>
  <c r="AU16" i="12"/>
  <c r="AO16" i="12"/>
  <c r="AK16" i="12"/>
  <c r="AE16" i="12"/>
  <c r="AA16" i="12"/>
  <c r="U16" i="12"/>
  <c r="Q16" i="12"/>
  <c r="CE15" i="12"/>
  <c r="BY15" i="12"/>
  <c r="BS15" i="12"/>
  <c r="BO15" i="12"/>
  <c r="BI15" i="12"/>
  <c r="BE15" i="12"/>
  <c r="AY15" i="12"/>
  <c r="AU15" i="12"/>
  <c r="AO15" i="12"/>
  <c r="AK15" i="12"/>
  <c r="AE15" i="12"/>
  <c r="AA15" i="12"/>
  <c r="U15" i="12"/>
  <c r="Q15" i="12"/>
  <c r="CE14" i="12"/>
  <c r="BY14" i="12"/>
  <c r="BS14" i="12"/>
  <c r="BO14" i="12"/>
  <c r="BI14" i="12"/>
  <c r="BE14" i="12"/>
  <c r="AY14" i="12"/>
  <c r="AU14" i="12"/>
  <c r="AO14" i="12"/>
  <c r="AK14" i="12"/>
  <c r="AE14" i="12"/>
  <c r="AA14" i="12"/>
  <c r="U14" i="12"/>
  <c r="Q14" i="12"/>
  <c r="CE13" i="12"/>
  <c r="BY13" i="12"/>
  <c r="BS13" i="12"/>
  <c r="BO13" i="12"/>
  <c r="BI13" i="12"/>
  <c r="BE13" i="12"/>
  <c r="AY13" i="12"/>
  <c r="AU13" i="12"/>
  <c r="AO13" i="12"/>
  <c r="AK13" i="12"/>
  <c r="AE13" i="12"/>
  <c r="AA13" i="12"/>
  <c r="U13" i="12"/>
  <c r="Q13" i="12"/>
  <c r="CC75" i="12" l="1"/>
  <c r="I38" i="12"/>
  <c r="BN57" i="12"/>
  <c r="CD75" i="12"/>
  <c r="AS68" i="12"/>
  <c r="AT68" i="12"/>
  <c r="Z49" i="12"/>
  <c r="BM57" i="12"/>
</calcChain>
</file>

<file path=xl/sharedStrings.xml><?xml version="1.0" encoding="utf-8"?>
<sst xmlns="http://schemas.openxmlformats.org/spreadsheetml/2006/main" count="1136" uniqueCount="609">
  <si>
    <t>Sample ID</t>
  </si>
  <si>
    <t>Section</t>
  </si>
  <si>
    <t>Horizon</t>
  </si>
  <si>
    <t>Age [Ma]</t>
  </si>
  <si>
    <t>Fontannen</t>
  </si>
  <si>
    <t>GPS coordinates</t>
  </si>
  <si>
    <t>MC946</t>
  </si>
  <si>
    <t>MC954A</t>
  </si>
  <si>
    <t>MC954B</t>
  </si>
  <si>
    <t>MC954C</t>
  </si>
  <si>
    <t>MC954D</t>
  </si>
  <si>
    <t>MC952A</t>
  </si>
  <si>
    <t>MC952B</t>
  </si>
  <si>
    <t>MC952C</t>
  </si>
  <si>
    <t>MC978A</t>
  </si>
  <si>
    <t>MC978B</t>
  </si>
  <si>
    <t>MC978C</t>
  </si>
  <si>
    <t>MC979A</t>
  </si>
  <si>
    <t>MC979B</t>
  </si>
  <si>
    <t>MC979C</t>
  </si>
  <si>
    <t>MC979D</t>
  </si>
  <si>
    <t>MC980A</t>
  </si>
  <si>
    <t>MC980B</t>
  </si>
  <si>
    <t>MC980C</t>
  </si>
  <si>
    <t>MC981A</t>
  </si>
  <si>
    <t>MC981B</t>
  </si>
  <si>
    <t>MC981C</t>
  </si>
  <si>
    <t>MC982A</t>
  </si>
  <si>
    <t>MC982C</t>
  </si>
  <si>
    <t>MC982D</t>
  </si>
  <si>
    <t>MC982E</t>
  </si>
  <si>
    <t>MC982F</t>
  </si>
  <si>
    <t>MC1014A</t>
  </si>
  <si>
    <t>MC1014B</t>
  </si>
  <si>
    <t>MC1014C</t>
  </si>
  <si>
    <t>MC1011A</t>
  </si>
  <si>
    <t>MC1011B</t>
  </si>
  <si>
    <t>MC1011C</t>
  </si>
  <si>
    <t>MC1011D</t>
  </si>
  <si>
    <t>MC1005A</t>
  </si>
  <si>
    <t>MC1005B</t>
  </si>
  <si>
    <t>MC1005C</t>
  </si>
  <si>
    <t>MC1003A</t>
  </si>
  <si>
    <t>MC1003B</t>
  </si>
  <si>
    <t>MC1003C</t>
  </si>
  <si>
    <t>MC1002A</t>
  </si>
  <si>
    <t>MC1002B</t>
  </si>
  <si>
    <t>MC1002C</t>
  </si>
  <si>
    <t>MC1001A</t>
  </si>
  <si>
    <t>MC1001B</t>
  </si>
  <si>
    <t>MC991A</t>
  </si>
  <si>
    <t>MC991B</t>
  </si>
  <si>
    <t>MC991C</t>
  </si>
  <si>
    <t>MC991D</t>
  </si>
  <si>
    <t>MC990A</t>
  </si>
  <si>
    <t>MC990B</t>
  </si>
  <si>
    <t>MC990C</t>
  </si>
  <si>
    <t>MC988A</t>
  </si>
  <si>
    <t>MC988B</t>
  </si>
  <si>
    <t>MC988C</t>
  </si>
  <si>
    <t>MC988D</t>
  </si>
  <si>
    <t>MC988E</t>
  </si>
  <si>
    <t>MC988G</t>
  </si>
  <si>
    <t>MC988F</t>
  </si>
  <si>
    <t>MC984A</t>
  </si>
  <si>
    <t>MC984B</t>
  </si>
  <si>
    <t>MC984C</t>
  </si>
  <si>
    <t>MC987A</t>
  </si>
  <si>
    <t>MC987B</t>
  </si>
  <si>
    <t>MC987C</t>
  </si>
  <si>
    <t>MC987D</t>
  </si>
  <si>
    <t>MC987E</t>
  </si>
  <si>
    <t>MC986A</t>
  </si>
  <si>
    <t>MC986B</t>
  </si>
  <si>
    <t>MC986C</t>
  </si>
  <si>
    <t>Sample nr.</t>
  </si>
  <si>
    <t>Jona</t>
  </si>
  <si>
    <t>18 EK 267b</t>
  </si>
  <si>
    <t>18 EK 247a</t>
  </si>
  <si>
    <t>18 EK 247b</t>
  </si>
  <si>
    <t>18 EK 249a</t>
  </si>
  <si>
    <t>18 EK 249b</t>
  </si>
  <si>
    <t>18 EK 251a</t>
  </si>
  <si>
    <t>18 EK 251b</t>
  </si>
  <si>
    <t>18 EK CHR-1a</t>
  </si>
  <si>
    <t>18 EK CHR-1b</t>
  </si>
  <si>
    <t>18 EK 258b</t>
  </si>
  <si>
    <t>18 EK 260a</t>
  </si>
  <si>
    <t>18 EK 260b</t>
  </si>
  <si>
    <t>18 EK 263a</t>
  </si>
  <si>
    <t>18 EK 263b</t>
  </si>
  <si>
    <t>18 EK 147a</t>
  </si>
  <si>
    <t>18 EK 147b</t>
  </si>
  <si>
    <t>18 EK 148a</t>
  </si>
  <si>
    <t>18 EK 148b</t>
  </si>
  <si>
    <t>18 EK 148c</t>
  </si>
  <si>
    <t>18 EK 138a</t>
  </si>
  <si>
    <t>18 EK 138b</t>
  </si>
  <si>
    <t>18 EK 142a</t>
  </si>
  <si>
    <t>18 EK 142b</t>
  </si>
  <si>
    <t>18 EK 142c</t>
  </si>
  <si>
    <t>18 EK 142d</t>
  </si>
  <si>
    <t>18 EK 144a</t>
  </si>
  <si>
    <t>18 EK 144b</t>
  </si>
  <si>
    <t>18 EK 274</t>
  </si>
  <si>
    <t>18 EK 275a</t>
  </si>
  <si>
    <t>18 EK 275b</t>
  </si>
  <si>
    <t>18 EK 275c</t>
  </si>
  <si>
    <t>18 EK 277a</t>
  </si>
  <si>
    <t>18 EK 277b</t>
  </si>
  <si>
    <t>18 EK 277c</t>
  </si>
  <si>
    <t>18 EK 278b</t>
  </si>
  <si>
    <t>18 EK 279b</t>
  </si>
  <si>
    <t>18 EK 279c</t>
  </si>
  <si>
    <t>18 EK 209a</t>
  </si>
  <si>
    <t>18 EK 209b</t>
  </si>
  <si>
    <t>18 EK 211a</t>
  </si>
  <si>
    <t>18 EK 211b</t>
  </si>
  <si>
    <t>Stratigraphic position [m]</t>
  </si>
  <si>
    <t>Aabach</t>
  </si>
  <si>
    <t>12 EK 153 A</t>
  </si>
  <si>
    <t>12 EK 153 B</t>
  </si>
  <si>
    <t>12 EK 90 D</t>
  </si>
  <si>
    <t>12 EK 90 B</t>
  </si>
  <si>
    <t>12 EK 90 C</t>
  </si>
  <si>
    <t>12 EK 90 A</t>
  </si>
  <si>
    <t>12 EK 89 B</t>
  </si>
  <si>
    <t>12 EK 89 A</t>
  </si>
  <si>
    <t>12 EK 85 B</t>
  </si>
  <si>
    <t>12 EK 85 A</t>
  </si>
  <si>
    <t>12 EK 84 B</t>
  </si>
  <si>
    <t>12 EK 84 A</t>
  </si>
  <si>
    <t>12 EK 83 B</t>
  </si>
  <si>
    <t>12 EK 83 A</t>
  </si>
  <si>
    <t>12 EK 82 D</t>
  </si>
  <si>
    <t>12 EK 82 C</t>
  </si>
  <si>
    <t>12 EK 82 B</t>
  </si>
  <si>
    <t>12 EK 82 A</t>
  </si>
  <si>
    <t>12 EK 16 k A</t>
  </si>
  <si>
    <t>12 EK 16 k B</t>
  </si>
  <si>
    <t>12 EK 154 A</t>
  </si>
  <si>
    <t>12 EK 154 B</t>
  </si>
  <si>
    <t>12 EK 16 g A1</t>
  </si>
  <si>
    <t>12 EK 16 g A2</t>
  </si>
  <si>
    <t>12 EK 16 g A3</t>
  </si>
  <si>
    <t>12 EK 16 g B</t>
  </si>
  <si>
    <t>12 EK 25</t>
  </si>
  <si>
    <t>12 EK 25 B</t>
  </si>
  <si>
    <t>12 EK 26 A</t>
  </si>
  <si>
    <t>12 EK 26 B</t>
  </si>
  <si>
    <t>12 EK 52 A</t>
  </si>
  <si>
    <t>12 EK 52 B</t>
  </si>
  <si>
    <t>12 EK 53 A</t>
  </si>
  <si>
    <t>12 EK 53 B</t>
  </si>
  <si>
    <t>12 EK 53 C</t>
  </si>
  <si>
    <t>12 EK 53 D</t>
  </si>
  <si>
    <t>12 EK 57</t>
  </si>
  <si>
    <t xml:space="preserve">12 EK 57 B </t>
  </si>
  <si>
    <t>12 EK 70 A</t>
  </si>
  <si>
    <t>12 EK 70 B</t>
  </si>
  <si>
    <t>12 EK 77 A</t>
  </si>
  <si>
    <t>12 EK 77 B</t>
  </si>
  <si>
    <t>12 EK 59</t>
  </si>
  <si>
    <t xml:space="preserve">12 EK 13 </t>
  </si>
  <si>
    <t>47.25239 008.90860</t>
  </si>
  <si>
    <t>47.25402 008.90770</t>
  </si>
  <si>
    <t>47.26767 008.95895</t>
  </si>
  <si>
    <t>47.26772 008.95887</t>
  </si>
  <si>
    <t>47.25431 008.87472</t>
  </si>
  <si>
    <t>47.26276 008.91377</t>
  </si>
  <si>
    <t>47.26915 008.86607</t>
  </si>
  <si>
    <t>47.26922 008.86598</t>
  </si>
  <si>
    <t>47.26955 008.86814</t>
  </si>
  <si>
    <t>47.26931 008.87775</t>
  </si>
  <si>
    <t>47.27244 008.87725</t>
  </si>
  <si>
    <t>47.27325 008.87700</t>
  </si>
  <si>
    <t>47.27731 008.86989</t>
  </si>
  <si>
    <t>47.27760 008.87120</t>
  </si>
  <si>
    <t>47.27778 008.87024</t>
  </si>
  <si>
    <t>47.27921 008.87147</t>
  </si>
  <si>
    <t>47.28011 008.87260</t>
  </si>
  <si>
    <t>47.28064 008.87395</t>
  </si>
  <si>
    <t>47.28436 008.87698</t>
  </si>
  <si>
    <t>47.28487 008.87819</t>
  </si>
  <si>
    <t>47.28493 008.87843</t>
  </si>
  <si>
    <t>47.25068 008.61502</t>
  </si>
  <si>
    <t>47.25113 008.61505</t>
  </si>
  <si>
    <t>47.24795 008.61543</t>
  </si>
  <si>
    <t>47.24773 008.61487</t>
  </si>
  <si>
    <t>47.24274 008.62005</t>
  </si>
  <si>
    <t>47.24262 008.62041</t>
  </si>
  <si>
    <t>47.23959 008.62182</t>
  </si>
  <si>
    <t>47.23911 008.62218</t>
  </si>
  <si>
    <t>47.23680 008.62291</t>
  </si>
  <si>
    <t>47.23666 008.62319</t>
  </si>
  <si>
    <t>47.23642 008.62400</t>
  </si>
  <si>
    <t>47.23481 008.62383</t>
  </si>
  <si>
    <t>47.23494 008.62365</t>
  </si>
  <si>
    <t>47.23481 008.62382</t>
  </si>
  <si>
    <t>47.23415 008.62332</t>
  </si>
  <si>
    <t>47.23462 008.62401</t>
  </si>
  <si>
    <t>47.23396 008.62426</t>
  </si>
  <si>
    <t>47.23396 008.62538</t>
  </si>
  <si>
    <t>47.23335 008.62601</t>
  </si>
  <si>
    <t>47.23310 008.62681</t>
  </si>
  <si>
    <t>47.01225 007.95388</t>
  </si>
  <si>
    <t>47.00779 007.95158</t>
  </si>
  <si>
    <t>47.01055 007.95644</t>
  </si>
  <si>
    <t>47.01233 007.95530</t>
  </si>
  <si>
    <t>46.99712 007.97398</t>
  </si>
  <si>
    <t>46.99782 007.97542</t>
  </si>
  <si>
    <t>46.99809 007.97596</t>
  </si>
  <si>
    <t>46.99404 007.97678</t>
  </si>
  <si>
    <t>46.99441 007.97877</t>
  </si>
  <si>
    <t>46.99554 007.97994</t>
  </si>
  <si>
    <t>46.99551 007.98089</t>
  </si>
  <si>
    <t>46.99204 007.98245</t>
  </si>
  <si>
    <t>46.99020 007.98060</t>
  </si>
  <si>
    <t>46.98912 007.98070</t>
  </si>
  <si>
    <t>46.98880 007.98110</t>
  </si>
  <si>
    <t>46.98719 007.98507</t>
  </si>
  <si>
    <t>46.98808 007.98334</t>
  </si>
  <si>
    <t>46.98640 007.99520</t>
  </si>
  <si>
    <t>46.98559 007.99562</t>
  </si>
  <si>
    <t>46.98504 007.99759</t>
  </si>
  <si>
    <t>46.97998 008.00579</t>
  </si>
  <si>
    <t>46.98003 008.00701</t>
  </si>
  <si>
    <t>46.98009 008.00721</t>
  </si>
  <si>
    <t>46.98008 008.00770</t>
  </si>
  <si>
    <t>46.98735 007.98847</t>
  </si>
  <si>
    <t>46.98721 007.99351</t>
  </si>
  <si>
    <t>46.98668 007.99341</t>
  </si>
  <si>
    <t>46.98680 007.99405</t>
  </si>
  <si>
    <t>46.98672 007.99442</t>
  </si>
  <si>
    <t>46.98563 007.99560</t>
  </si>
  <si>
    <t>46.98463 007.99794</t>
  </si>
  <si>
    <t>46.98432 007.99833</t>
  </si>
  <si>
    <t>46.98016 008.00564</t>
  </si>
  <si>
    <t>17 EK 3</t>
  </si>
  <si>
    <t>17 EK 65</t>
  </si>
  <si>
    <t>17 EK 64</t>
  </si>
  <si>
    <t>17 EK 51</t>
  </si>
  <si>
    <t>17 EK 49</t>
  </si>
  <si>
    <t>17 EK 41</t>
  </si>
  <si>
    <t>17 EK 43</t>
  </si>
  <si>
    <t>17 EK 42</t>
  </si>
  <si>
    <t>17 EK 44</t>
  </si>
  <si>
    <t>17 EK 39</t>
  </si>
  <si>
    <t>17 EK 35</t>
  </si>
  <si>
    <t>17 EK 36</t>
  </si>
  <si>
    <t>17 EK 33</t>
  </si>
  <si>
    <t>17 EK 29</t>
  </si>
  <si>
    <t>17 EK 31</t>
  </si>
  <si>
    <t>17 EK 27</t>
  </si>
  <si>
    <t>17 EK 26</t>
  </si>
  <si>
    <t>17 EK 24</t>
  </si>
  <si>
    <t>17 EK 25</t>
  </si>
  <si>
    <t xml:space="preserve">17 EK 16 </t>
  </si>
  <si>
    <t>17 EK 17</t>
  </si>
  <si>
    <t>17 EK 13</t>
  </si>
  <si>
    <t>17 EK 12</t>
  </si>
  <si>
    <t>17 EK 14</t>
  </si>
  <si>
    <t>17 EK 10</t>
  </si>
  <si>
    <t>MC957A*</t>
  </si>
  <si>
    <t>MC957B*</t>
  </si>
  <si>
    <t>MC957C*</t>
  </si>
  <si>
    <t>MC957D*</t>
  </si>
  <si>
    <t>17 EK 7*</t>
  </si>
  <si>
    <t>17 EK 8*</t>
  </si>
  <si>
    <t>MC956A*</t>
  </si>
  <si>
    <t>MC956B*</t>
  </si>
  <si>
    <t>MC956C*</t>
  </si>
  <si>
    <t>MC967A*</t>
  </si>
  <si>
    <t>MC967B*</t>
  </si>
  <si>
    <t>MC967C*</t>
  </si>
  <si>
    <t>MC969A*</t>
  </si>
  <si>
    <t>MC969B*</t>
  </si>
  <si>
    <t>MC969C*</t>
  </si>
  <si>
    <t>MC969D*</t>
  </si>
  <si>
    <t>MC971A*</t>
  </si>
  <si>
    <t>MC971B*</t>
  </si>
  <si>
    <t>MC971C*</t>
  </si>
  <si>
    <t>MC974A*</t>
  </si>
  <si>
    <t>MC974B*</t>
  </si>
  <si>
    <t>MC974C*</t>
  </si>
  <si>
    <t>MC966A*</t>
  </si>
  <si>
    <t>MC966B*</t>
  </si>
  <si>
    <t>MC966C*</t>
  </si>
  <si>
    <t>MC965A*</t>
  </si>
  <si>
    <t>MC965B*</t>
  </si>
  <si>
    <t>MC965C*</t>
  </si>
  <si>
    <t>MC975B*</t>
  </si>
  <si>
    <t>MC975A*</t>
  </si>
  <si>
    <t>MC976C*</t>
  </si>
  <si>
    <t>MC976B*</t>
  </si>
  <si>
    <t>MC976A*</t>
  </si>
  <si>
    <t>MC977C*</t>
  </si>
  <si>
    <t>MC977B*</t>
  </si>
  <si>
    <t>MC977A*</t>
  </si>
  <si>
    <t>MC959D*</t>
  </si>
  <si>
    <t>MC959C*</t>
  </si>
  <si>
    <t>MC959B*</t>
  </si>
  <si>
    <t>MC959A*</t>
  </si>
  <si>
    <t>MC960C*</t>
  </si>
  <si>
    <t>MC960B*</t>
  </si>
  <si>
    <t>MC960A*</t>
  </si>
  <si>
    <t>MC961B*</t>
  </si>
  <si>
    <t>MC962A*</t>
  </si>
  <si>
    <t>MC962B*</t>
  </si>
  <si>
    <t>MC961A*</t>
  </si>
  <si>
    <t>18 EK 205a*</t>
  </si>
  <si>
    <t>18 EK 205b*</t>
  </si>
  <si>
    <t>18 EK 205c*</t>
  </si>
  <si>
    <t>18 EK 203a*</t>
  </si>
  <si>
    <t>18 EK 203b*</t>
  </si>
  <si>
    <t>18 EK 203c*</t>
  </si>
  <si>
    <t>18 EK 203d*</t>
  </si>
  <si>
    <t>18 EK 201a*</t>
  </si>
  <si>
    <t>18 EK 201b*</t>
  </si>
  <si>
    <t>18 EK 201c*</t>
  </si>
  <si>
    <t>18 EK 201d*</t>
  </si>
  <si>
    <t>18 EK 202b*</t>
  </si>
  <si>
    <t>18 EK 199*</t>
  </si>
  <si>
    <t>18 EK 199a*</t>
  </si>
  <si>
    <t>18 EK 199b*</t>
  </si>
  <si>
    <t>18 EK 198a*</t>
  </si>
  <si>
    <t>18 EK 198b*</t>
  </si>
  <si>
    <t>18 EK 198c*</t>
  </si>
  <si>
    <t>18 EK 196a*</t>
  </si>
  <si>
    <t>18 EK 196b*</t>
  </si>
  <si>
    <t>18 EK 192a*</t>
  </si>
  <si>
    <t>18 EK 192b*</t>
  </si>
  <si>
    <t>18 EK 195c*</t>
  </si>
  <si>
    <t>18 EK 190*</t>
  </si>
  <si>
    <t>18 EK 188a*</t>
  </si>
  <si>
    <t>18 EK 188b*</t>
  </si>
  <si>
    <t>18 EK 188c*</t>
  </si>
  <si>
    <t>18 EK 188d*</t>
  </si>
  <si>
    <t>18 EK 186a*</t>
  </si>
  <si>
    <t>18 EK 186b*</t>
  </si>
  <si>
    <t>18 EK 186c*</t>
  </si>
  <si>
    <t>18 EK 185a*</t>
  </si>
  <si>
    <t>18 EK 185b*</t>
  </si>
  <si>
    <t>18 EK 183a*</t>
  </si>
  <si>
    <t>18 EK 183b*</t>
  </si>
  <si>
    <t>18 EK 183c*</t>
  </si>
  <si>
    <t>18 EK 183d*</t>
  </si>
  <si>
    <t>18 EK 180a*</t>
  </si>
  <si>
    <t>18 EK 180b*</t>
  </si>
  <si>
    <t>18 EK 182*</t>
  </si>
  <si>
    <t>18 EK 178a*</t>
  </si>
  <si>
    <t>18 EK 178b*</t>
  </si>
  <si>
    <t>18 EK 225a*</t>
  </si>
  <si>
    <t>18 EK 225b*</t>
  </si>
  <si>
    <t>18 EK 220*</t>
  </si>
  <si>
    <t>18 EK 218a*</t>
  </si>
  <si>
    <t>18 EK 217a*</t>
  </si>
  <si>
    <t>18 EK 217b*</t>
  </si>
  <si>
    <t>18 EK 215a*</t>
  </si>
  <si>
    <t>18 EK 215b*</t>
  </si>
  <si>
    <t>18 EK 215c*</t>
  </si>
  <si>
    <t>18 EK 271b*</t>
  </si>
  <si>
    <t>18 EK 271a*</t>
  </si>
  <si>
    <t>18 EK 272b*</t>
  </si>
  <si>
    <t>18 EK 272a*</t>
  </si>
  <si>
    <t>18 EK 269b*</t>
  </si>
  <si>
    <t>18 EK 269a*</t>
  </si>
  <si>
    <t>18 EK 123b*</t>
  </si>
  <si>
    <t>18 EK 123a*</t>
  </si>
  <si>
    <t>18 EK 120b*</t>
  </si>
  <si>
    <t>18 EK 120a*</t>
  </si>
  <si>
    <t>18 EK 128d*</t>
  </si>
  <si>
    <t>18 EK 128c*</t>
  </si>
  <si>
    <t>18 EK 128b*</t>
  </si>
  <si>
    <t>18 EK 128a*</t>
  </si>
  <si>
    <t>18 EK 130d*</t>
  </si>
  <si>
    <t>18 EK 130c*</t>
  </si>
  <si>
    <t>18 EK 130b*</t>
  </si>
  <si>
    <t>18 EK 130a*</t>
  </si>
  <si>
    <t>18 EK 131b*</t>
  </si>
  <si>
    <t>18 EK 131a*</t>
  </si>
  <si>
    <t>18 EK 132*</t>
  </si>
  <si>
    <t>18 EK 114b*</t>
  </si>
  <si>
    <t>18 EK 114a*</t>
  </si>
  <si>
    <t>18 EK 117IIb*</t>
  </si>
  <si>
    <t>18 EK 117IIa*</t>
  </si>
  <si>
    <t>18 EK 117Ib*</t>
  </si>
  <si>
    <t>18 EK 117Ia*</t>
  </si>
  <si>
    <t>18 EK 177IIa*</t>
  </si>
  <si>
    <t>18 EK 177b*</t>
  </si>
  <si>
    <t>18 EK 177a*</t>
  </si>
  <si>
    <t>18 EK 174b*</t>
  </si>
  <si>
    <t>18 EK 174a*</t>
  </si>
  <si>
    <t>18 EK 172b*</t>
  </si>
  <si>
    <t>18 EK 172a*</t>
  </si>
  <si>
    <t>18 EK 168c*</t>
  </si>
  <si>
    <t>18 EK 168b*</t>
  </si>
  <si>
    <t>18 EK 168a*</t>
  </si>
  <si>
    <t>18 EK 166b*</t>
  </si>
  <si>
    <t>18 EK 166a*</t>
  </si>
  <si>
    <t>18 EK 165IIb*</t>
  </si>
  <si>
    <t>18 EK 165IIa*</t>
  </si>
  <si>
    <t>18 EK 165Ib1*</t>
  </si>
  <si>
    <t>18 EK 165Ia*</t>
  </si>
  <si>
    <t>18 EK 159b*</t>
  </si>
  <si>
    <t>18 EK 159a*</t>
  </si>
  <si>
    <t>18 EK 214a*</t>
  </si>
  <si>
    <t>18 EK 214b*</t>
  </si>
  <si>
    <t>18 EK 157a*</t>
  </si>
  <si>
    <t>18 EK 157b*</t>
  </si>
  <si>
    <t>12 EK 149 A*</t>
  </si>
  <si>
    <t>12 EK 149 B*</t>
  </si>
  <si>
    <t>12 EK 149 C*</t>
  </si>
  <si>
    <t>12 EK 149 D*</t>
  </si>
  <si>
    <t>12 EK 146 A*</t>
  </si>
  <si>
    <t>12 EK 146 B*</t>
  </si>
  <si>
    <t>12 EK 143 A*</t>
  </si>
  <si>
    <t>12 EK 143 B*</t>
  </si>
  <si>
    <t>12 EK 143 C*</t>
  </si>
  <si>
    <t>12 EK 143 D*</t>
  </si>
  <si>
    <t>12 EK 141 A*</t>
  </si>
  <si>
    <t>12 EK 141 B*</t>
  </si>
  <si>
    <t>12 EK 141 C1*</t>
  </si>
  <si>
    <t>12 EK 141 C2*</t>
  </si>
  <si>
    <t>12 EK 141 C3*</t>
  </si>
  <si>
    <t>12 EK 141 C4*</t>
  </si>
  <si>
    <t>12 EK 141 C5*</t>
  </si>
  <si>
    <t>12 EK 136 A*</t>
  </si>
  <si>
    <t>12 EK 136 B*</t>
  </si>
  <si>
    <t>12 EK 133 A*</t>
  </si>
  <si>
    <t>12 EK 133 B*</t>
  </si>
  <si>
    <t>12 EK 133 C*</t>
  </si>
  <si>
    <t>12 EK 133 D*</t>
  </si>
  <si>
    <t>12 EK 132 A*</t>
  </si>
  <si>
    <t>12 EK 132 B*</t>
  </si>
  <si>
    <t>12 EK 127 A*</t>
  </si>
  <si>
    <t>12 EK 127 B*</t>
  </si>
  <si>
    <t>12 EK 125 A*</t>
  </si>
  <si>
    <t>12 EK 125 B*</t>
  </si>
  <si>
    <t>12 EK 123 A*</t>
  </si>
  <si>
    <t>12 EK 123 B*</t>
  </si>
  <si>
    <t>12 EK 123 C*</t>
  </si>
  <si>
    <t>12 EK 93 B*</t>
  </si>
  <si>
    <t>12 EK 93 A*</t>
  </si>
  <si>
    <t>12 EK 97 D*</t>
  </si>
  <si>
    <t>12 EK 97 C*</t>
  </si>
  <si>
    <t>12 EK 97 B*</t>
  </si>
  <si>
    <t>12 EK 97 A*</t>
  </si>
  <si>
    <t>12 EK 96 B*</t>
  </si>
  <si>
    <t>12 EK 96 A*</t>
  </si>
  <si>
    <t>12 EK 106 D*</t>
  </si>
  <si>
    <t>12 EK 106 C*</t>
  </si>
  <si>
    <t>12 EK 106 B*</t>
  </si>
  <si>
    <t>12 EK 106 A*</t>
  </si>
  <si>
    <t>12 EK 110 B*</t>
  </si>
  <si>
    <t>12 EK 110 A*</t>
  </si>
  <si>
    <t>12 EK 114 B*</t>
  </si>
  <si>
    <t>12 EK 114 A*</t>
  </si>
  <si>
    <t>12 EK 117 D*</t>
  </si>
  <si>
    <t>12 EK 117 C*</t>
  </si>
  <si>
    <t>12 EK 117 B*</t>
  </si>
  <si>
    <t>12 EK 117 A*</t>
  </si>
  <si>
    <t>12 EK 121 D*</t>
  </si>
  <si>
    <t>12 EK 121 C*</t>
  </si>
  <si>
    <t>12 EK 121 B*</t>
  </si>
  <si>
    <t>12 EK 121 A*</t>
  </si>
  <si>
    <t>12 EK 123 D*</t>
  </si>
  <si>
    <t>Temperature (°C)</t>
  </si>
  <si>
    <t>Kim et al., 2007</t>
  </si>
  <si>
    <t>Coplen, 2007</t>
  </si>
  <si>
    <t>Date</t>
  </si>
  <si>
    <t>MC 961</t>
  </si>
  <si>
    <t>MC 965b</t>
  </si>
  <si>
    <t>18 EK 172a</t>
  </si>
  <si>
    <t>12 EK 096a</t>
  </si>
  <si>
    <r>
      <t>δ</t>
    </r>
    <r>
      <rPr>
        <vertAlign val="superscript"/>
        <sz val="10"/>
        <color theme="1"/>
        <rFont val="Calibri"/>
        <family val="2"/>
      </rPr>
      <t>18</t>
    </r>
    <r>
      <rPr>
        <sz val="10"/>
        <color theme="1"/>
        <rFont val="Calibri"/>
        <family val="2"/>
      </rPr>
      <t>O</t>
    </r>
    <r>
      <rPr>
        <vertAlign val="subscript"/>
        <sz val="10"/>
        <color theme="1"/>
        <rFont val="Calibri"/>
        <family val="2"/>
      </rPr>
      <t>c</t>
    </r>
    <r>
      <rPr>
        <sz val="10"/>
        <color theme="1"/>
        <rFont val="Calibri"/>
        <family val="2"/>
      </rPr>
      <t xml:space="preserve"> [‰VSMOW]</t>
    </r>
  </si>
  <si>
    <r>
      <t>δ</t>
    </r>
    <r>
      <rPr>
        <vertAlign val="superscript"/>
        <sz val="10"/>
        <color theme="1"/>
        <rFont val="Calibri"/>
        <family val="2"/>
      </rPr>
      <t>18</t>
    </r>
    <r>
      <rPr>
        <sz val="10"/>
        <color theme="1"/>
        <rFont val="Calibri"/>
        <family val="2"/>
      </rPr>
      <t>O</t>
    </r>
    <r>
      <rPr>
        <vertAlign val="subscript"/>
        <sz val="10"/>
        <color theme="1"/>
        <rFont val="Calibri"/>
        <family val="2"/>
      </rPr>
      <t>w</t>
    </r>
    <r>
      <rPr>
        <sz val="10"/>
        <color theme="1"/>
        <rFont val="Calibri"/>
        <family val="2"/>
      </rPr>
      <t xml:space="preserve"> [‰VSMOW]</t>
    </r>
  </si>
  <si>
    <r>
      <t>δ</t>
    </r>
    <r>
      <rPr>
        <vertAlign val="superscript"/>
        <sz val="10"/>
        <color theme="1"/>
        <rFont val="Calibri"/>
        <family val="2"/>
      </rPr>
      <t>13</t>
    </r>
    <r>
      <rPr>
        <sz val="10"/>
        <color theme="1"/>
        <rFont val="Calibri"/>
        <family val="2"/>
      </rPr>
      <t>C</t>
    </r>
    <r>
      <rPr>
        <sz val="10"/>
        <color theme="1"/>
        <rFont val="Calibri"/>
        <family val="2"/>
      </rPr>
      <t xml:space="preserve"> [‰VPDB]</t>
    </r>
  </si>
  <si>
    <r>
      <t>SE δ</t>
    </r>
    <r>
      <rPr>
        <vertAlign val="superscript"/>
        <sz val="10"/>
        <color theme="1"/>
        <rFont val="Calibri"/>
        <family val="2"/>
      </rPr>
      <t>18</t>
    </r>
    <r>
      <rPr>
        <sz val="10"/>
        <color theme="1"/>
        <rFont val="Calibri"/>
        <family val="2"/>
      </rPr>
      <t>O</t>
    </r>
    <r>
      <rPr>
        <vertAlign val="subscript"/>
        <sz val="10"/>
        <color theme="1"/>
        <rFont val="Calibri"/>
        <family val="2"/>
      </rPr>
      <t>c</t>
    </r>
    <r>
      <rPr>
        <sz val="10"/>
        <color theme="1"/>
        <rFont val="Calibri"/>
        <family val="2"/>
      </rPr>
      <t xml:space="preserve"> (2σ</t>
    </r>
    <r>
      <rPr>
        <vertAlign val="subscript"/>
        <sz val="10"/>
        <color theme="1"/>
        <rFont val="Calibri"/>
        <family val="2"/>
      </rPr>
      <t>n</t>
    </r>
    <r>
      <rPr>
        <sz val="10"/>
        <color theme="1"/>
        <rFont val="Calibri"/>
        <family val="2"/>
      </rPr>
      <t>)  [‰VSMOW]</t>
    </r>
  </si>
  <si>
    <r>
      <t>SE δ</t>
    </r>
    <r>
      <rPr>
        <vertAlign val="superscript"/>
        <sz val="10"/>
        <color theme="1"/>
        <rFont val="Calibri"/>
        <family val="2"/>
      </rPr>
      <t>13</t>
    </r>
    <r>
      <rPr>
        <sz val="10"/>
        <color theme="1"/>
        <rFont val="Calibri"/>
        <family val="2"/>
      </rPr>
      <t>C</t>
    </r>
    <r>
      <rPr>
        <vertAlign val="subscript"/>
        <sz val="10"/>
        <color theme="1"/>
        <rFont val="Calibri"/>
        <family val="2"/>
      </rPr>
      <t xml:space="preserve"> </t>
    </r>
    <r>
      <rPr>
        <sz val="10"/>
        <color theme="1"/>
        <rFont val="Calibri"/>
        <family val="2"/>
      </rPr>
      <t>(2σ</t>
    </r>
    <r>
      <rPr>
        <vertAlign val="subscript"/>
        <sz val="10"/>
        <color theme="1"/>
        <rFont val="Calibri"/>
        <family val="2"/>
      </rPr>
      <t>n</t>
    </r>
    <r>
      <rPr>
        <sz val="10"/>
        <color theme="1"/>
        <rFont val="Calibri"/>
        <family val="2"/>
      </rPr>
      <t>) [‰VPDB]</t>
    </r>
  </si>
  <si>
    <t>SMB section</t>
  </si>
  <si>
    <t>Calculated Δz (m)</t>
  </si>
  <si>
    <r>
      <t>Campani et al. (2012)</t>
    </r>
    <r>
      <rPr>
        <vertAlign val="superscript"/>
        <sz val="10"/>
        <color theme="1"/>
        <rFont val="Calibri"/>
        <family val="2"/>
      </rPr>
      <t>a</t>
    </r>
  </si>
  <si>
    <r>
      <t>Botsyun et al. (2020)</t>
    </r>
    <r>
      <rPr>
        <vertAlign val="superscript"/>
        <sz val="10"/>
        <color theme="1"/>
        <rFont val="Calibri"/>
        <family val="2"/>
      </rPr>
      <t>b</t>
    </r>
  </si>
  <si>
    <r>
      <t>Poage &amp; Chamberlain (2001) Europe</t>
    </r>
    <r>
      <rPr>
        <vertAlign val="superscript"/>
        <sz val="10"/>
        <color theme="1"/>
        <rFont val="Calibri"/>
        <family val="2"/>
      </rPr>
      <t>d</t>
    </r>
  </si>
  <si>
    <t>propagated error (±, ‰)</t>
  </si>
  <si>
    <r>
      <t>error SFZ δ</t>
    </r>
    <r>
      <rPr>
        <vertAlign val="superscript"/>
        <sz val="10"/>
        <color rgb="FF000000"/>
        <rFont val="Calibri"/>
        <family val="2"/>
      </rPr>
      <t>18</t>
    </r>
    <r>
      <rPr>
        <sz val="10"/>
        <color rgb="FF000000"/>
        <rFont val="Calibri"/>
        <family val="2"/>
      </rPr>
      <t>O</t>
    </r>
    <r>
      <rPr>
        <vertAlign val="subscript"/>
        <sz val="10"/>
        <color rgb="FF000000"/>
        <rFont val="Calibri"/>
        <family val="2"/>
      </rPr>
      <t>w</t>
    </r>
    <r>
      <rPr>
        <sz val="10"/>
        <color rgb="FF000000"/>
        <rFont val="Calibri"/>
        <family val="2"/>
      </rPr>
      <t xml:space="preserve"> (±; ‰)</t>
    </r>
  </si>
  <si>
    <r>
      <t>error SMB δ</t>
    </r>
    <r>
      <rPr>
        <vertAlign val="superscript"/>
        <sz val="10"/>
        <color rgb="FF000000"/>
        <rFont val="Calibri"/>
        <family val="2"/>
      </rPr>
      <t>18</t>
    </r>
    <r>
      <rPr>
        <sz val="10"/>
        <color rgb="FF000000"/>
        <rFont val="Calibri"/>
        <family val="2"/>
      </rPr>
      <t>O</t>
    </r>
    <r>
      <rPr>
        <vertAlign val="subscript"/>
        <sz val="10"/>
        <color rgb="FF000000"/>
        <rFont val="Calibri"/>
        <family val="2"/>
      </rPr>
      <t>w</t>
    </r>
    <r>
      <rPr>
        <sz val="10"/>
        <color rgb="FF000000"/>
        <rFont val="Calibri"/>
        <family val="2"/>
      </rPr>
      <t xml:space="preserve"> (±; ‰)</t>
    </r>
  </si>
  <si>
    <r>
      <t>error Δ</t>
    </r>
    <r>
      <rPr>
        <vertAlign val="subscript"/>
        <sz val="10"/>
        <color rgb="FF000000"/>
        <rFont val="Calibri"/>
        <family val="2"/>
      </rPr>
      <t>47</t>
    </r>
    <r>
      <rPr>
        <sz val="10"/>
        <color rgb="FF000000"/>
        <rFont val="Calibri"/>
        <family val="2"/>
      </rPr>
      <t xml:space="preserve"> Temperature (±; ‰)</t>
    </r>
  </si>
  <si>
    <t>calculated elevation error (±; m)</t>
  </si>
  <si>
    <t>SE  [‰]</t>
  </si>
  <si>
    <t>SD  [‰]</t>
  </si>
  <si>
    <r>
      <t>average Δ</t>
    </r>
    <r>
      <rPr>
        <vertAlign val="subscript"/>
        <sz val="10"/>
        <rFont val="Calibri"/>
        <family val="2"/>
        <scheme val="minor"/>
      </rPr>
      <t>47</t>
    </r>
    <r>
      <rPr>
        <sz val="10"/>
        <rFont val="Calibri"/>
        <family val="2"/>
        <scheme val="minor"/>
      </rPr>
      <t xml:space="preserve"> [‰]</t>
    </r>
  </si>
  <si>
    <r>
      <t>15.03.2019</t>
    </r>
    <r>
      <rPr>
        <sz val="10"/>
        <rFont val="Calibri"/>
        <family val="2"/>
      </rPr>
      <t>–05.08.2019</t>
    </r>
  </si>
  <si>
    <r>
      <t>10.07.2018</t>
    </r>
    <r>
      <rPr>
        <sz val="10"/>
        <rFont val="Calibri"/>
        <family val="2"/>
      </rPr>
      <t>–19.10.2018</t>
    </r>
  </si>
  <si>
    <t>residual slope</t>
  </si>
  <si>
    <t>ETF intercept</t>
  </si>
  <si>
    <t>ETF slope</t>
  </si>
  <si>
    <t>ETF period of application</t>
  </si>
  <si>
    <t>SD T (°C)</t>
  </si>
  <si>
    <r>
      <t>SE Δ</t>
    </r>
    <r>
      <rPr>
        <vertAlign val="subscript"/>
        <sz val="10"/>
        <rFont val="Calibri"/>
        <family val="2"/>
        <scheme val="minor"/>
      </rPr>
      <t xml:space="preserve">47 </t>
    </r>
    <r>
      <rPr>
        <sz val="10"/>
        <rFont val="Calibri"/>
        <family val="2"/>
        <scheme val="minor"/>
      </rPr>
      <t>(</t>
    </r>
    <r>
      <rPr>
        <sz val="10"/>
        <rFont val="Calibri"/>
        <family val="2"/>
      </rPr>
      <t>‰)</t>
    </r>
  </si>
  <si>
    <r>
      <t>SD Δ</t>
    </r>
    <r>
      <rPr>
        <vertAlign val="subscript"/>
        <sz val="10"/>
        <color rgb="FF000000"/>
        <rFont val="Calibri"/>
        <family val="2"/>
        <scheme val="minor"/>
      </rPr>
      <t xml:space="preserve">47, bc </t>
    </r>
    <r>
      <rPr>
        <sz val="10"/>
        <color rgb="FF000000"/>
        <rFont val="Calibri"/>
        <family val="2"/>
        <scheme val="minor"/>
      </rPr>
      <t>(</t>
    </r>
    <r>
      <rPr>
        <sz val="10"/>
        <color rgb="FF000000"/>
        <rFont val="Calibri"/>
        <family val="2"/>
      </rPr>
      <t>‰)</t>
    </r>
  </si>
  <si>
    <r>
      <t>Δ</t>
    </r>
    <r>
      <rPr>
        <vertAlign val="subscript"/>
        <sz val="10"/>
        <color rgb="FF000000"/>
        <rFont val="Calibri"/>
        <family val="2"/>
        <scheme val="minor"/>
      </rPr>
      <t xml:space="preserve">47, bc </t>
    </r>
    <r>
      <rPr>
        <sz val="10"/>
        <color rgb="FF000000"/>
        <rFont val="Calibri"/>
        <family val="2"/>
        <scheme val="minor"/>
      </rPr>
      <t>(</t>
    </r>
    <r>
      <rPr>
        <sz val="10"/>
        <color rgb="FF000000"/>
        <rFont val="Calibri"/>
        <family val="2"/>
      </rPr>
      <t>‰)</t>
    </r>
  </si>
  <si>
    <r>
      <t>δ</t>
    </r>
    <r>
      <rPr>
        <vertAlign val="superscript"/>
        <sz val="10"/>
        <color rgb="FF000000"/>
        <rFont val="Calibri"/>
        <family val="2"/>
        <scheme val="minor"/>
      </rPr>
      <t>47</t>
    </r>
    <r>
      <rPr>
        <vertAlign val="subscript"/>
        <sz val="10"/>
        <color rgb="FF000000"/>
        <rFont val="Calibri"/>
        <family val="2"/>
        <scheme val="minor"/>
      </rPr>
      <t xml:space="preserve">bc </t>
    </r>
    <r>
      <rPr>
        <sz val="10"/>
        <color rgb="FF000000"/>
        <rFont val="Calibri"/>
        <family val="2"/>
        <scheme val="minor"/>
      </rPr>
      <t>(</t>
    </r>
    <r>
      <rPr>
        <sz val="10"/>
        <color rgb="FF000000"/>
        <rFont val="Calibri"/>
        <family val="2"/>
      </rPr>
      <t>‰)</t>
    </r>
  </si>
  <si>
    <r>
      <t>SD Δ</t>
    </r>
    <r>
      <rPr>
        <vertAlign val="subscript"/>
        <sz val="10"/>
        <rFont val="Calibri"/>
        <family val="2"/>
        <scheme val="minor"/>
      </rPr>
      <t xml:space="preserve">47, raw </t>
    </r>
    <r>
      <rPr>
        <sz val="10"/>
        <rFont val="Calibri"/>
        <family val="2"/>
        <scheme val="minor"/>
      </rPr>
      <t>(</t>
    </r>
    <r>
      <rPr>
        <sz val="10"/>
        <rFont val="Calibri"/>
        <family val="2"/>
      </rPr>
      <t>‰)</t>
    </r>
  </si>
  <si>
    <r>
      <t>Δ</t>
    </r>
    <r>
      <rPr>
        <vertAlign val="subscript"/>
        <sz val="10"/>
        <rFont val="Calibri"/>
        <family val="2"/>
        <scheme val="minor"/>
      </rPr>
      <t xml:space="preserve">47, raw </t>
    </r>
    <r>
      <rPr>
        <sz val="10"/>
        <rFont val="Calibri"/>
        <family val="2"/>
        <scheme val="minor"/>
      </rPr>
      <t>(</t>
    </r>
    <r>
      <rPr>
        <sz val="10"/>
        <rFont val="Calibri"/>
        <family val="2"/>
      </rPr>
      <t>‰)</t>
    </r>
  </si>
  <si>
    <r>
      <t>δ</t>
    </r>
    <r>
      <rPr>
        <vertAlign val="superscript"/>
        <sz val="10"/>
        <rFont val="Calibri"/>
        <family val="2"/>
        <scheme val="minor"/>
      </rPr>
      <t>47</t>
    </r>
    <r>
      <rPr>
        <vertAlign val="subscript"/>
        <sz val="10"/>
        <rFont val="Calibri"/>
        <family val="2"/>
        <scheme val="minor"/>
      </rPr>
      <t xml:space="preserve">raw </t>
    </r>
    <r>
      <rPr>
        <sz val="10"/>
        <rFont val="Calibri"/>
        <family val="2"/>
        <scheme val="minor"/>
      </rPr>
      <t>(</t>
    </r>
    <r>
      <rPr>
        <sz val="10"/>
        <rFont val="Calibri"/>
        <family val="2"/>
      </rPr>
      <t>‰)</t>
    </r>
  </si>
  <si>
    <t>Sample size (mg)</t>
  </si>
  <si>
    <t>age (Ma)</t>
  </si>
  <si>
    <t>18 EK 192b</t>
  </si>
  <si>
    <r>
      <t>06.01.2017</t>
    </r>
    <r>
      <rPr>
        <sz val="10"/>
        <color theme="1"/>
        <rFont val="Calibri"/>
        <family val="2"/>
      </rPr>
      <t>–10.07.2017</t>
    </r>
  </si>
  <si>
    <r>
      <t>03.05.2016</t>
    </r>
    <r>
      <rPr>
        <sz val="10"/>
        <color theme="1"/>
        <rFont val="Calibri"/>
        <family val="2"/>
      </rPr>
      <t>–04.07.2016</t>
    </r>
  </si>
  <si>
    <r>
      <t>14.02.2013</t>
    </r>
    <r>
      <rPr>
        <sz val="10"/>
        <color theme="1"/>
        <rFont val="Calibri"/>
        <family val="2"/>
      </rPr>
      <t>–28.03.2013</t>
    </r>
  </si>
  <si>
    <r>
      <t>bc: data corrected for non-linearity (</t>
    </r>
    <r>
      <rPr>
        <u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>ackground-</t>
    </r>
    <r>
      <rPr>
        <u/>
        <sz val="10"/>
        <color theme="1"/>
        <rFont val="Calibri"/>
        <family val="2"/>
        <scheme val="minor"/>
      </rPr>
      <t>c</t>
    </r>
    <r>
      <rPr>
        <sz val="10"/>
        <color theme="1"/>
        <rFont val="Calibri"/>
        <family val="2"/>
        <scheme val="minor"/>
      </rPr>
      <t>orrection)</t>
    </r>
  </si>
  <si>
    <r>
      <t>SE T (</t>
    </r>
    <r>
      <rPr>
        <sz val="10"/>
        <rFont val="Calibri"/>
        <family val="2"/>
      </rPr>
      <t>±</t>
    </r>
    <r>
      <rPr>
        <sz val="10"/>
        <rFont val="Calibri"/>
        <family val="2"/>
        <scheme val="minor"/>
      </rPr>
      <t>°C)</t>
    </r>
  </si>
  <si>
    <t>period of application</t>
  </si>
  <si>
    <t>ETF</t>
  </si>
  <si>
    <t>14.02.2013–28.03.2013</t>
  </si>
  <si>
    <t>03.05.2016–04.07.2016</t>
  </si>
  <si>
    <t>06.01.2017–10.07.2017</t>
  </si>
  <si>
    <t>10.07.2018–19.10.2018</t>
  </si>
  <si>
    <t>15.03.2019–05.08.2019</t>
  </si>
  <si>
    <t>period of application 14.02.2013–28.03.2013</t>
  </si>
  <si>
    <t>period of application 03.05.2016–04.07.2016</t>
  </si>
  <si>
    <r>
      <t>period of application 06.01.2017</t>
    </r>
    <r>
      <rPr>
        <sz val="10"/>
        <color theme="1"/>
        <rFont val="Calibri"/>
        <family val="2"/>
      </rPr>
      <t>–10.07.2017</t>
    </r>
  </si>
  <si>
    <r>
      <t>period of application 10.07.2018</t>
    </r>
    <r>
      <rPr>
        <sz val="10"/>
        <rFont val="Calibri"/>
        <family val="2"/>
      </rPr>
      <t>–19.10.2018</t>
    </r>
  </si>
  <si>
    <r>
      <t>period of application 15.03.2019</t>
    </r>
    <r>
      <rPr>
        <sz val="10"/>
        <rFont val="Calibri"/>
        <family val="2"/>
      </rPr>
      <t>–05.08.2019</t>
    </r>
  </si>
  <si>
    <t>equilibrated at 1000°C</t>
  </si>
  <si>
    <t>equilibrated at 25°C</t>
  </si>
  <si>
    <t>date</t>
  </si>
  <si>
    <r>
      <t>δ</t>
    </r>
    <r>
      <rPr>
        <vertAlign val="superscript"/>
        <sz val="10"/>
        <rFont val="Calibri"/>
        <family val="2"/>
        <scheme val="minor"/>
      </rPr>
      <t>47</t>
    </r>
    <r>
      <rPr>
        <sz val="10"/>
        <rFont val="Calibri"/>
        <family val="2"/>
        <scheme val="minor"/>
      </rPr>
      <t>,</t>
    </r>
    <r>
      <rPr>
        <vertAlign val="superscript"/>
        <sz val="10"/>
        <rFont val="Calibri"/>
        <family val="2"/>
        <scheme val="minor"/>
      </rPr>
      <t xml:space="preserve"> </t>
    </r>
    <r>
      <rPr>
        <vertAlign val="subscript"/>
        <sz val="10"/>
        <rFont val="Calibri"/>
        <family val="2"/>
        <scheme val="minor"/>
      </rPr>
      <t xml:space="preserve">raw </t>
    </r>
    <r>
      <rPr>
        <sz val="10"/>
        <rFont val="Calibri"/>
        <family val="2"/>
        <scheme val="minor"/>
      </rPr>
      <t>(</t>
    </r>
    <r>
      <rPr>
        <sz val="10"/>
        <rFont val="Calibri"/>
        <family val="2"/>
      </rPr>
      <t>‰)</t>
    </r>
  </si>
  <si>
    <r>
      <t>SE Δ</t>
    </r>
    <r>
      <rPr>
        <vertAlign val="subscript"/>
        <sz val="10"/>
        <rFont val="Calibri"/>
        <family val="2"/>
        <scheme val="minor"/>
      </rPr>
      <t xml:space="preserve">47, raw </t>
    </r>
    <r>
      <rPr>
        <sz val="10"/>
        <rFont val="Calibri"/>
        <family val="2"/>
        <scheme val="minor"/>
      </rPr>
      <t>(</t>
    </r>
    <r>
      <rPr>
        <sz val="10"/>
        <rFont val="Calibri"/>
        <family val="2"/>
      </rPr>
      <t>‰)</t>
    </r>
  </si>
  <si>
    <r>
      <t>δ</t>
    </r>
    <r>
      <rPr>
        <vertAlign val="superscript"/>
        <sz val="10"/>
        <rFont val="Calibri"/>
        <family val="2"/>
        <scheme val="minor"/>
      </rPr>
      <t>47</t>
    </r>
    <r>
      <rPr>
        <vertAlign val="subscript"/>
        <sz val="10"/>
        <rFont val="Calibri"/>
        <family val="2"/>
        <scheme val="minor"/>
      </rPr>
      <t xml:space="preserve">bgcorr </t>
    </r>
    <r>
      <rPr>
        <sz val="10"/>
        <rFont val="Calibri"/>
        <family val="2"/>
        <scheme val="minor"/>
      </rPr>
      <t>(</t>
    </r>
    <r>
      <rPr>
        <sz val="10"/>
        <rFont val="Calibri"/>
        <family val="2"/>
      </rPr>
      <t>‰)</t>
    </r>
  </si>
  <si>
    <r>
      <t>Δ</t>
    </r>
    <r>
      <rPr>
        <vertAlign val="subscript"/>
        <sz val="10"/>
        <rFont val="Calibri"/>
        <family val="2"/>
        <scheme val="minor"/>
      </rPr>
      <t xml:space="preserve">47, bgcorr </t>
    </r>
    <r>
      <rPr>
        <sz val="10"/>
        <rFont val="Calibri"/>
        <family val="2"/>
        <scheme val="minor"/>
      </rPr>
      <t>(</t>
    </r>
    <r>
      <rPr>
        <sz val="10"/>
        <rFont val="Calibri"/>
        <family val="2"/>
      </rPr>
      <t>‰)</t>
    </r>
  </si>
  <si>
    <r>
      <t>SD Δ</t>
    </r>
    <r>
      <rPr>
        <vertAlign val="subscript"/>
        <sz val="10"/>
        <rFont val="Calibri"/>
        <family val="2"/>
        <scheme val="minor"/>
      </rPr>
      <t xml:space="preserve">47, bgcorr </t>
    </r>
    <r>
      <rPr>
        <sz val="10"/>
        <rFont val="Calibri"/>
        <family val="2"/>
        <scheme val="minor"/>
      </rPr>
      <t>(</t>
    </r>
    <r>
      <rPr>
        <sz val="10"/>
        <rFont val="Calibri"/>
        <family val="2"/>
      </rPr>
      <t>‰)</t>
    </r>
  </si>
  <si>
    <r>
      <t>SE Δ</t>
    </r>
    <r>
      <rPr>
        <vertAlign val="subscript"/>
        <sz val="10"/>
        <rFont val="Calibri"/>
        <family val="2"/>
        <scheme val="minor"/>
      </rPr>
      <t xml:space="preserve">47, bgcorr </t>
    </r>
    <r>
      <rPr>
        <sz val="10"/>
        <rFont val="Calibri"/>
        <family val="2"/>
        <scheme val="minor"/>
      </rPr>
      <t>(</t>
    </r>
    <r>
      <rPr>
        <sz val="10"/>
        <rFont val="Calibri"/>
        <family val="2"/>
      </rPr>
      <t>‰)</t>
    </r>
  </si>
  <si>
    <t>std</t>
  </si>
  <si>
    <t>se</t>
  </si>
  <si>
    <t>05.02.2013</t>
  </si>
  <si>
    <t>08.02.2013</t>
  </si>
  <si>
    <t>11.02.2013</t>
  </si>
  <si>
    <t>14.02.2013</t>
  </si>
  <si>
    <t>21.02.2013</t>
  </si>
  <si>
    <t>HG regression line parameters</t>
  </si>
  <si>
    <t>25G regression line parameters</t>
  </si>
  <si>
    <t>HG</t>
  </si>
  <si>
    <t>25G</t>
  </si>
  <si>
    <t>Intercept, measured</t>
  </si>
  <si>
    <t>Intercept, theoretical value</t>
  </si>
  <si>
    <t>ETF regression line parameters</t>
  </si>
  <si>
    <t>Slope</t>
  </si>
  <si>
    <t>Intercept</t>
  </si>
  <si>
    <t>ETH4</t>
  </si>
  <si>
    <t>ETH3</t>
  </si>
  <si>
    <t>ETH2</t>
  </si>
  <si>
    <t>ETH1</t>
  </si>
  <si>
    <t>Carrara</t>
  </si>
  <si>
    <t>MuStd</t>
  </si>
  <si>
    <t>Strauss</t>
  </si>
  <si>
    <t>Sample</t>
  </si>
  <si>
    <r>
      <t>error isotope lape rate (</t>
    </r>
    <r>
      <rPr>
        <sz val="10"/>
        <color theme="1"/>
        <rFont val="Calibri"/>
        <family val="2"/>
      </rPr>
      <t>±; ‰)</t>
    </r>
  </si>
  <si>
    <r>
      <t xml:space="preserve">Table SI 5. Calculated paleoelevation differences </t>
    </r>
    <r>
      <rPr>
        <b/>
        <sz val="10"/>
        <color theme="1"/>
        <rFont val="Calibri"/>
        <family val="2"/>
      </rPr>
      <t>Δ</t>
    </r>
    <r>
      <rPr>
        <b/>
        <sz val="11"/>
        <color theme="1"/>
        <rFont val="Calibri"/>
        <family val="2"/>
      </rPr>
      <t xml:space="preserve">z (m) </t>
    </r>
    <r>
      <rPr>
        <b/>
        <sz val="10"/>
        <color theme="1"/>
        <rFont val="Calibri"/>
        <family val="2"/>
        <scheme val="minor"/>
      </rPr>
      <t>between low-elevation Swiss Molasse Basin (SMB) sections Fontannen and Jona and high-elevation Simplon Fault Zone (SFZ) for the time interval 15.5 Ma</t>
    </r>
    <r>
      <rPr>
        <b/>
        <sz val="10"/>
        <color theme="1"/>
        <rFont val="Calibri"/>
        <family val="2"/>
      </rPr>
      <t>–</t>
    </r>
    <r>
      <rPr>
        <b/>
        <sz val="10"/>
        <color theme="1"/>
        <rFont val="Calibri"/>
        <family val="2"/>
        <scheme val="minor"/>
      </rPr>
      <t>14.0 Ma. We calculate paleoelevations based on two different water-calcite isotope exchange equilibrations (Kim &amp; O'Neil, 1997; updated with Kim et al., 2007; and Coplen, 2007) and four different oxygen isotope lapse rates (Campani et al., 2012; Botsyun et al., 2020;</t>
    </r>
    <r>
      <rPr>
        <b/>
        <sz val="10"/>
        <rFont val="Calibri"/>
        <family val="2"/>
        <scheme val="minor"/>
      </rPr>
      <t xml:space="preserve"> Currie et al., 2015 (and Rowley &amp; Garzione, 2007)</t>
    </r>
    <r>
      <rPr>
        <b/>
        <sz val="10"/>
        <color theme="1"/>
        <rFont val="Calibri"/>
        <family val="2"/>
        <scheme val="minor"/>
      </rPr>
      <t xml:space="preserve">; and Poage &amp; Chamberlain, 2001). </t>
    </r>
  </si>
  <si>
    <r>
      <t>Currie et al. (2005) / Rowley &amp; Garzione (2007)</t>
    </r>
    <r>
      <rPr>
        <vertAlign val="superscript"/>
        <sz val="10"/>
        <rFont val="Calibri"/>
        <family val="2"/>
      </rPr>
      <t>c</t>
    </r>
  </si>
  <si>
    <t>Content of this file:</t>
  </si>
  <si>
    <t>Table SI1</t>
  </si>
  <si>
    <t>Table SI2</t>
  </si>
  <si>
    <t>Table SI3</t>
  </si>
  <si>
    <t>Table SI4</t>
  </si>
  <si>
    <t>Table SI5</t>
  </si>
  <si>
    <r>
      <t>Table SI 2. Clumped isotope compositions (</t>
    </r>
    <r>
      <rPr>
        <b/>
        <sz val="10"/>
        <color theme="1"/>
        <rFont val="Calibri"/>
        <family val="2"/>
      </rPr>
      <t>δ</t>
    </r>
    <r>
      <rPr>
        <b/>
        <vertAlign val="superscript"/>
        <sz val="10"/>
        <color theme="1"/>
        <rFont val="Calibri"/>
        <family val="2"/>
      </rPr>
      <t>47</t>
    </r>
    <r>
      <rPr>
        <b/>
        <sz val="10"/>
        <color theme="1"/>
        <rFont val="Calibri"/>
        <family val="2"/>
      </rPr>
      <t>, Δ</t>
    </r>
    <r>
      <rPr>
        <b/>
        <vertAlign val="subscript"/>
        <sz val="10"/>
        <color theme="1"/>
        <rFont val="Calibri"/>
        <family val="2"/>
      </rPr>
      <t>47</t>
    </r>
    <r>
      <rPr>
        <b/>
        <sz val="10"/>
        <color theme="1"/>
        <rFont val="Calibri"/>
        <family val="2"/>
      </rPr>
      <t>) for</t>
    </r>
    <r>
      <rPr>
        <b/>
        <sz val="10"/>
        <color theme="1"/>
        <rFont val="Calibri"/>
        <family val="2"/>
        <scheme val="minor"/>
      </rPr>
      <t xml:space="preserve"> pedogenic carbonate samples, empirical transfer function (ETF) for the respective periods of application, and derived carbonate formation temperatures following Petersen et al. (2019).</t>
    </r>
  </si>
  <si>
    <r>
      <t>T (°C) after Petersen et al., 2019</t>
    </r>
    <r>
      <rPr>
        <vertAlign val="superscript"/>
        <sz val="10"/>
        <color theme="1"/>
        <rFont val="Calibri"/>
        <family val="2"/>
      </rPr>
      <t>a</t>
    </r>
  </si>
  <si>
    <r>
      <t>δ</t>
    </r>
    <r>
      <rPr>
        <vertAlign val="superscript"/>
        <sz val="10"/>
        <color theme="1"/>
        <rFont val="Calibri"/>
        <family val="2"/>
        <scheme val="minor"/>
      </rPr>
      <t>47</t>
    </r>
    <r>
      <rPr>
        <sz val="10"/>
        <color theme="1"/>
        <rFont val="Calibri"/>
        <family val="2"/>
        <scheme val="minor"/>
      </rPr>
      <t xml:space="preserve"> and Δ</t>
    </r>
    <r>
      <rPr>
        <vertAlign val="subscript"/>
        <sz val="10"/>
        <color theme="1"/>
        <rFont val="Calibri"/>
        <family val="2"/>
        <scheme val="minor"/>
      </rPr>
      <t>47</t>
    </r>
    <r>
      <rPr>
        <sz val="10"/>
        <color theme="1"/>
        <rFont val="Calibri"/>
        <family val="2"/>
        <scheme val="minor"/>
      </rPr>
      <t xml:space="preserve"> values (in </t>
    </r>
    <r>
      <rPr>
        <sz val="10"/>
        <color theme="1"/>
        <rFont val="Calibri"/>
        <family val="2"/>
      </rPr>
      <t xml:space="preserve">‰) </t>
    </r>
    <r>
      <rPr>
        <sz val="10"/>
        <color theme="1"/>
        <rFont val="Calibri"/>
        <family val="2"/>
        <scheme val="minor"/>
      </rPr>
      <t>for 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gases equilibrated at 1000°C and 25°C, and empirical transfer functions (ETF).</t>
    </r>
  </si>
  <si>
    <r>
      <t>δ</t>
    </r>
    <r>
      <rPr>
        <vertAlign val="superscript"/>
        <sz val="10"/>
        <color theme="1"/>
        <rFont val="Calibri"/>
        <family val="2"/>
        <scheme val="minor"/>
      </rPr>
      <t>47</t>
    </r>
    <r>
      <rPr>
        <sz val="10"/>
        <color theme="1"/>
        <rFont val="Calibri"/>
        <family val="2"/>
        <scheme val="minor"/>
      </rPr>
      <t xml:space="preserve"> and Δ</t>
    </r>
    <r>
      <rPr>
        <vertAlign val="subscript"/>
        <sz val="10"/>
        <color theme="1"/>
        <rFont val="Calibri"/>
        <family val="2"/>
        <scheme val="minor"/>
      </rPr>
      <t>47</t>
    </r>
    <r>
      <rPr>
        <sz val="10"/>
        <color theme="1"/>
        <rFont val="Calibri"/>
        <family val="2"/>
        <scheme val="minor"/>
      </rPr>
      <t xml:space="preserve"> values (in </t>
    </r>
    <r>
      <rPr>
        <sz val="10"/>
        <color theme="1"/>
        <rFont val="Calibri"/>
        <family val="2"/>
      </rPr>
      <t xml:space="preserve">‰) </t>
    </r>
    <r>
      <rPr>
        <sz val="10"/>
        <color theme="1"/>
        <rFont val="Calibri"/>
        <family val="2"/>
        <scheme val="minor"/>
      </rPr>
      <t xml:space="preserve">for SMB pedogenic carbonates, and derived </t>
    </r>
    <r>
      <rPr>
        <sz val="10"/>
        <color theme="1"/>
        <rFont val="Calibri"/>
        <family val="2"/>
      </rPr>
      <t>Δ</t>
    </r>
    <r>
      <rPr>
        <vertAlign val="subscript"/>
        <sz val="10"/>
        <color theme="1"/>
        <rFont val="Calibri"/>
        <family val="2"/>
      </rPr>
      <t>47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Calibri"/>
        <family val="2"/>
        <scheme val="minor"/>
      </rPr>
      <t>carbonate formation temperatures.</t>
    </r>
  </si>
  <si>
    <t>Data tables to Krsnik et al. (2021) submitted to Solid Earth</t>
  </si>
  <si>
    <t>Calculated paleoelevation differences between the SMB and the SFZ, and derived error of paleoelevation calculations.</t>
  </si>
  <si>
    <r>
      <t>Δ</t>
    </r>
    <r>
      <rPr>
        <vertAlign val="subscript"/>
        <sz val="10"/>
        <color theme="1"/>
        <rFont val="Calibri"/>
        <family val="2"/>
        <scheme val="minor"/>
      </rPr>
      <t>47</t>
    </r>
    <r>
      <rPr>
        <sz val="10"/>
        <color theme="1"/>
        <rFont val="Calibri"/>
        <family val="2"/>
        <scheme val="minor"/>
      </rPr>
      <t xml:space="preserve"> values (in ‰) for standard material for clumped isotope analyses.</t>
    </r>
  </si>
  <si>
    <r>
      <rPr>
        <vertAlign val="super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-0.24</t>
    </r>
    <r>
      <rPr>
        <sz val="10"/>
        <color theme="1"/>
        <rFont val="Calibri"/>
        <family val="2"/>
      </rPr>
      <t>‰/ 100 m</t>
    </r>
  </si>
  <si>
    <r>
      <rPr>
        <vertAlign val="superscript"/>
        <sz val="10"/>
        <color theme="1"/>
        <rFont val="Calibri"/>
        <family val="2"/>
        <scheme val="minor"/>
      </rPr>
      <t>c</t>
    </r>
    <r>
      <rPr>
        <sz val="10"/>
        <color theme="1"/>
        <rFont val="Calibri"/>
        <family val="2"/>
        <scheme val="minor"/>
      </rPr>
      <t xml:space="preserve"> (-6.14 x 1/1000) </t>
    </r>
    <r>
      <rPr>
        <sz val="10"/>
        <color theme="1"/>
        <rFont val="Calibri"/>
        <family val="2"/>
      </rPr>
      <t>Δ(δ</t>
    </r>
    <r>
      <rPr>
        <vertAlign val="superscript"/>
        <sz val="10"/>
        <color theme="1"/>
        <rFont val="Calibri"/>
        <family val="2"/>
      </rPr>
      <t>18</t>
    </r>
    <r>
      <rPr>
        <sz val="10"/>
        <color theme="1"/>
        <rFont val="Calibri"/>
        <family val="2"/>
      </rPr>
      <t>O</t>
    </r>
    <r>
      <rPr>
        <vertAlign val="subscript"/>
        <sz val="10"/>
        <color theme="1"/>
        <rFont val="Calibri"/>
        <family val="2"/>
      </rPr>
      <t>w</t>
    </r>
    <r>
      <rPr>
        <sz val="10"/>
        <color theme="1"/>
        <rFont val="Calibri"/>
        <family val="2"/>
      </rPr>
      <t>)</t>
    </r>
    <r>
      <rPr>
        <vertAlign val="superscript"/>
        <sz val="10"/>
        <color theme="1"/>
        <rFont val="Calibri"/>
        <family val="2"/>
      </rPr>
      <t>4</t>
    </r>
    <r>
      <rPr>
        <sz val="10"/>
        <color theme="1"/>
        <rFont val="Calibri"/>
        <family val="2"/>
      </rPr>
      <t xml:space="preserve"> - 0.6765Δ(δ</t>
    </r>
    <r>
      <rPr>
        <vertAlign val="superscript"/>
        <sz val="10"/>
        <color theme="1"/>
        <rFont val="Calibri"/>
        <family val="2"/>
      </rPr>
      <t>18</t>
    </r>
    <r>
      <rPr>
        <sz val="10"/>
        <color theme="1"/>
        <rFont val="Calibri"/>
        <family val="2"/>
      </rPr>
      <t>O</t>
    </r>
    <r>
      <rPr>
        <vertAlign val="subscript"/>
        <sz val="10"/>
        <color theme="1"/>
        <rFont val="Calibri"/>
        <family val="2"/>
      </rPr>
      <t>w</t>
    </r>
    <r>
      <rPr>
        <sz val="10"/>
        <color theme="1"/>
        <rFont val="Calibri"/>
        <family val="2"/>
      </rPr>
      <t>)</t>
    </r>
    <r>
      <rPr>
        <vertAlign val="superscript"/>
        <sz val="10"/>
        <color theme="1"/>
        <rFont val="Calibri"/>
        <family val="2"/>
      </rPr>
      <t>3</t>
    </r>
    <r>
      <rPr>
        <sz val="10"/>
        <color theme="1"/>
        <rFont val="Calibri"/>
        <family val="2"/>
      </rPr>
      <t xml:space="preserve"> - 28.623Δ(δ</t>
    </r>
    <r>
      <rPr>
        <vertAlign val="superscript"/>
        <sz val="10"/>
        <color theme="1"/>
        <rFont val="Calibri"/>
        <family val="2"/>
      </rPr>
      <t>18</t>
    </r>
    <r>
      <rPr>
        <sz val="10"/>
        <color theme="1"/>
        <rFont val="Calibri"/>
        <family val="2"/>
      </rPr>
      <t>O</t>
    </r>
    <r>
      <rPr>
        <vertAlign val="subscript"/>
        <sz val="10"/>
        <color theme="1"/>
        <rFont val="Calibri"/>
        <family val="2"/>
      </rPr>
      <t>w</t>
    </r>
    <r>
      <rPr>
        <sz val="10"/>
        <color theme="1"/>
        <rFont val="Calibri"/>
        <family val="2"/>
      </rPr>
      <t>)</t>
    </r>
    <r>
      <rPr>
        <vertAlign val="superscript"/>
        <sz val="10"/>
        <color theme="1"/>
        <rFont val="Calibri"/>
        <family val="2"/>
      </rPr>
      <t>2</t>
    </r>
    <r>
      <rPr>
        <sz val="10"/>
        <color theme="1"/>
        <rFont val="Calibri"/>
        <family val="2"/>
      </rPr>
      <t xml:space="preserve"> - 650.66Δ(δ</t>
    </r>
    <r>
      <rPr>
        <vertAlign val="superscript"/>
        <sz val="10"/>
        <color theme="1"/>
        <rFont val="Calibri"/>
        <family val="2"/>
      </rPr>
      <t>18</t>
    </r>
    <r>
      <rPr>
        <sz val="10"/>
        <color theme="1"/>
        <rFont val="Calibri"/>
        <family val="2"/>
      </rPr>
      <t>O</t>
    </r>
    <r>
      <rPr>
        <vertAlign val="subscript"/>
        <sz val="10"/>
        <color theme="1"/>
        <rFont val="Calibri"/>
        <family val="2"/>
      </rPr>
      <t>w</t>
    </r>
    <r>
      <rPr>
        <sz val="10"/>
        <color theme="1"/>
        <rFont val="Calibri"/>
        <family val="2"/>
      </rPr>
      <t>)</t>
    </r>
  </si>
  <si>
    <r>
      <rPr>
        <vertAlign val="superscript"/>
        <sz val="10"/>
        <color theme="1"/>
        <rFont val="Calibri"/>
        <family val="2"/>
        <scheme val="minor"/>
      </rPr>
      <t>d</t>
    </r>
    <r>
      <rPr>
        <sz val="10"/>
        <color theme="1"/>
        <rFont val="Calibri"/>
        <family val="2"/>
        <scheme val="minor"/>
      </rPr>
      <t xml:space="preserve"> -0.21</t>
    </r>
    <r>
      <rPr>
        <sz val="10"/>
        <color theme="1"/>
        <rFont val="Calibri"/>
        <family val="2"/>
      </rPr>
      <t>‰/ 100 m</t>
    </r>
  </si>
  <si>
    <r>
      <rPr>
        <vertAlign val="super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Δ</t>
    </r>
    <r>
      <rPr>
        <vertAlign val="subscript"/>
        <sz val="10"/>
        <color theme="1"/>
        <rFont val="Calibri"/>
        <family val="2"/>
        <scheme val="minor"/>
      </rPr>
      <t xml:space="preserve">47-RFAC </t>
    </r>
    <r>
      <rPr>
        <sz val="10"/>
        <color theme="1"/>
        <rFont val="Calibri"/>
        <family val="2"/>
        <scheme val="minor"/>
      </rPr>
      <t>= (0.0383 ± 1.7E</t>
    </r>
    <r>
      <rPr>
        <vertAlign val="superscript"/>
        <sz val="10"/>
        <color theme="1"/>
        <rFont val="Calibri"/>
        <family val="2"/>
        <scheme val="minor"/>
      </rPr>
      <t>-6</t>
    </r>
    <r>
      <rPr>
        <sz val="10"/>
        <color theme="1"/>
        <rFont val="Calibri"/>
        <family val="2"/>
        <scheme val="minor"/>
      </rPr>
      <t>) * (10</t>
    </r>
    <r>
      <rPr>
        <vertAlign val="superscript"/>
        <sz val="10"/>
        <color theme="1"/>
        <rFont val="Calibri"/>
        <family val="2"/>
        <scheme val="minor"/>
      </rPr>
      <t xml:space="preserve">6 </t>
    </r>
    <r>
      <rPr>
        <sz val="10"/>
        <color theme="1"/>
        <rFont val="Calibri"/>
        <family val="2"/>
        <scheme val="minor"/>
      </rPr>
      <t>/ T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) + (0.258 ± 1.7E</t>
    </r>
    <r>
      <rPr>
        <vertAlign val="superscript"/>
        <sz val="10"/>
        <color theme="1"/>
        <rFont val="Calibri"/>
        <family val="2"/>
        <scheme val="minor"/>
      </rPr>
      <t>-5</t>
    </r>
    <r>
      <rPr>
        <sz val="10"/>
        <color theme="1"/>
        <rFont val="Calibri"/>
        <family val="2"/>
        <scheme val="minor"/>
      </rPr>
      <t>)</t>
    </r>
  </si>
  <si>
    <r>
      <t>Table SI 4. Δ</t>
    </r>
    <r>
      <rPr>
        <b/>
        <vertAlign val="subscript"/>
        <sz val="10"/>
        <color theme="1"/>
        <rFont val="Calibri"/>
        <family val="2"/>
        <scheme val="minor"/>
      </rPr>
      <t>47</t>
    </r>
    <r>
      <rPr>
        <b/>
        <sz val="10"/>
        <color theme="1"/>
        <rFont val="Calibri"/>
        <family val="2"/>
        <scheme val="minor"/>
      </rPr>
      <t xml:space="preserve"> values (in ‰) for standard material listed for respective time intervals of clumped isotope measurements.</t>
    </r>
  </si>
  <si>
    <r>
      <t>Table SI 3. Measured δ</t>
    </r>
    <r>
      <rPr>
        <b/>
        <vertAlign val="superscript"/>
        <sz val="10"/>
        <color rgb="FF000000"/>
        <rFont val="Calibri"/>
        <family val="2"/>
      </rPr>
      <t>47</t>
    </r>
    <r>
      <rPr>
        <b/>
        <sz val="10"/>
        <color rgb="FF000000"/>
        <rFont val="Calibri"/>
        <family val="2"/>
      </rPr>
      <t xml:space="preserve"> (‰) and Δ</t>
    </r>
    <r>
      <rPr>
        <b/>
        <vertAlign val="subscript"/>
        <sz val="10"/>
        <color rgb="FF000000"/>
        <rFont val="Calibri"/>
        <family val="2"/>
      </rPr>
      <t>47</t>
    </r>
    <r>
      <rPr>
        <b/>
        <sz val="10"/>
        <color rgb="FF000000"/>
        <rFont val="Calibri"/>
        <family val="2"/>
      </rPr>
      <t xml:space="preserve"> (‰) values of CO</t>
    </r>
    <r>
      <rPr>
        <b/>
        <vertAlign val="subscript"/>
        <sz val="10"/>
        <color rgb="FF000000"/>
        <rFont val="Calibri"/>
        <family val="2"/>
      </rPr>
      <t>2</t>
    </r>
    <r>
      <rPr>
        <b/>
        <sz val="10"/>
        <color rgb="FF000000"/>
        <rFont val="Calibri"/>
        <family val="2"/>
      </rPr>
      <t xml:space="preserve"> gases equilibrated at 1000°C ("heated gases", "HG") and at 25°C ("25G") used for calculation of the empirical transfer function (ETF) for the respective periods of application.</t>
    </r>
  </si>
  <si>
    <r>
      <t>Count of ∆</t>
    </r>
    <r>
      <rPr>
        <vertAlign val="subscript"/>
        <sz val="10"/>
        <color theme="1"/>
        <rFont val="Calibri"/>
        <family val="2"/>
        <scheme val="minor"/>
      </rPr>
      <t>47</t>
    </r>
    <r>
      <rPr>
        <sz val="10"/>
        <color theme="1"/>
        <rFont val="Calibri"/>
        <family val="2"/>
        <scheme val="minor"/>
      </rPr>
      <t xml:space="preserve"> (CDES)
(‰)</t>
    </r>
  </si>
  <si>
    <r>
      <t>Average of ∆</t>
    </r>
    <r>
      <rPr>
        <vertAlign val="subscript"/>
        <sz val="10"/>
        <color theme="1"/>
        <rFont val="Calibri"/>
        <family val="2"/>
        <scheme val="minor"/>
      </rPr>
      <t>47</t>
    </r>
    <r>
      <rPr>
        <sz val="10"/>
        <color theme="1"/>
        <rFont val="Calibri"/>
        <family val="2"/>
        <scheme val="minor"/>
      </rPr>
      <t xml:space="preserve"> (CDES) 
(‰)</t>
    </r>
  </si>
  <si>
    <r>
      <t>SD ∆</t>
    </r>
    <r>
      <rPr>
        <vertAlign val="subscript"/>
        <sz val="10"/>
        <color theme="1"/>
        <rFont val="Calibri"/>
        <family val="2"/>
        <scheme val="minor"/>
      </rPr>
      <t>47</t>
    </r>
    <r>
      <rPr>
        <sz val="10"/>
        <color theme="1"/>
        <rFont val="Calibri"/>
        <family val="2"/>
        <scheme val="minor"/>
      </rPr>
      <t xml:space="preserve"> (CDES)
(‰)</t>
    </r>
  </si>
  <si>
    <r>
      <t>SE ∆</t>
    </r>
    <r>
      <rPr>
        <vertAlign val="subscript"/>
        <sz val="10"/>
        <color theme="1"/>
        <rFont val="Calibri"/>
        <family val="2"/>
        <scheme val="minor"/>
      </rPr>
      <t>47</t>
    </r>
    <r>
      <rPr>
        <sz val="10"/>
        <color theme="1"/>
        <rFont val="Calibri"/>
        <family val="2"/>
        <scheme val="minor"/>
      </rPr>
      <t xml:space="preserve"> (CDES)
(‰)</t>
    </r>
  </si>
  <si>
    <t>time interval 14.02.2013–28.03.2013</t>
  </si>
  <si>
    <t>time interval 03.05.2016–04.07.2016</t>
  </si>
  <si>
    <r>
      <t>time interval 06.01.2017</t>
    </r>
    <r>
      <rPr>
        <sz val="10"/>
        <color theme="1"/>
        <rFont val="Calibri"/>
        <family val="2"/>
      </rPr>
      <t>–10.07.2017</t>
    </r>
  </si>
  <si>
    <r>
      <t>time interval 10.07.2018</t>
    </r>
    <r>
      <rPr>
        <sz val="10"/>
        <rFont val="Calibri"/>
        <family val="2"/>
      </rPr>
      <t>–19.10.2018</t>
    </r>
  </si>
  <si>
    <r>
      <t>time interval 15.03.2019</t>
    </r>
    <r>
      <rPr>
        <sz val="10"/>
        <rFont val="Calibri"/>
        <family val="2"/>
      </rPr>
      <t>–05.08.2019</t>
    </r>
  </si>
  <si>
    <t>Fontannen 2012</t>
  </si>
  <si>
    <r>
      <t xml:space="preserve">a </t>
    </r>
    <r>
      <rPr>
        <sz val="10"/>
        <color theme="1"/>
        <rFont val="Calibri"/>
        <family val="2"/>
        <scheme val="minor"/>
      </rPr>
      <t>-0.20‰/ 100 m</t>
    </r>
  </si>
  <si>
    <t>Calculation of the paleoelevation estimate error</t>
  </si>
  <si>
    <r>
      <t xml:space="preserve">The propagated paleoelevation estimate error is composed of combined errors of </t>
    </r>
    <r>
      <rPr>
        <sz val="10"/>
        <color theme="1"/>
        <rFont val="Calibri"/>
        <family val="2"/>
      </rPr>
      <t>δ</t>
    </r>
    <r>
      <rPr>
        <vertAlign val="superscript"/>
        <sz val="11"/>
        <color theme="1"/>
        <rFont val="Calibri"/>
        <family val="2"/>
      </rPr>
      <t>18</t>
    </r>
    <r>
      <rPr>
        <sz val="11"/>
        <color theme="1"/>
        <rFont val="Calibri"/>
        <family val="2"/>
      </rPr>
      <t xml:space="preserve">O </t>
    </r>
    <r>
      <rPr>
        <sz val="10"/>
        <color theme="1"/>
        <rFont val="Calibri"/>
        <family val="2"/>
        <scheme val="minor"/>
      </rPr>
      <t xml:space="preserve">values for SMB </t>
    </r>
    <r>
      <rPr>
        <sz val="10"/>
        <color theme="1"/>
        <rFont val="Calibri"/>
        <family val="2"/>
      </rPr>
      <t>precipitation</t>
    </r>
    <r>
      <rPr>
        <sz val="10"/>
        <color theme="1"/>
        <rFont val="Calibri"/>
        <family val="2"/>
        <scheme val="minor"/>
      </rPr>
      <t xml:space="preserve"> (SMB </t>
    </r>
    <r>
      <rPr>
        <sz val="10"/>
        <color theme="1"/>
        <rFont val="Calibri"/>
        <family val="2"/>
      </rPr>
      <t>δ</t>
    </r>
    <r>
      <rPr>
        <vertAlign val="superscript"/>
        <sz val="10"/>
        <color theme="1"/>
        <rFont val="Calibri"/>
        <family val="2"/>
      </rPr>
      <t>18</t>
    </r>
    <r>
      <rPr>
        <sz val="10"/>
        <color theme="1"/>
        <rFont val="Calibri"/>
        <family val="2"/>
      </rPr>
      <t>O</t>
    </r>
    <r>
      <rPr>
        <vertAlign val="subscript"/>
        <sz val="10"/>
        <color theme="1"/>
        <rFont val="Calibri"/>
        <family val="2"/>
      </rPr>
      <t>w</t>
    </r>
    <r>
      <rPr>
        <sz val="10"/>
        <color theme="1"/>
        <rFont val="Calibri"/>
        <family val="2"/>
      </rPr>
      <t>),</t>
    </r>
    <r>
      <rPr>
        <sz val="10"/>
        <color theme="1"/>
        <rFont val="Calibri"/>
        <family val="2"/>
        <scheme val="minor"/>
      </rPr>
      <t xml:space="preserve"> SFZ precipitation (SFZ δ</t>
    </r>
    <r>
      <rPr>
        <vertAlign val="super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w</t>
    </r>
    <r>
      <rPr>
        <sz val="10"/>
        <color theme="1"/>
        <rFont val="Calibri"/>
        <family val="2"/>
        <scheme val="minor"/>
      </rPr>
      <t>),  the SMB Δ</t>
    </r>
    <r>
      <rPr>
        <vertAlign val="subscript"/>
        <sz val="10"/>
        <color theme="1"/>
        <rFont val="Calibri"/>
        <family val="2"/>
        <scheme val="minor"/>
      </rPr>
      <t>47</t>
    </r>
    <r>
      <rPr>
        <sz val="10"/>
        <color theme="1"/>
        <rFont val="Calibri"/>
        <family val="2"/>
        <scheme val="minor"/>
      </rPr>
      <t xml:space="preserve">-based carbonate formation temperatures, and the error of the oxygen isotope lapse rate (-0.2 </t>
    </r>
    <r>
      <rPr>
        <sz val="10"/>
        <color theme="1"/>
        <rFont val="Calibri"/>
        <family val="2"/>
      </rPr>
      <t xml:space="preserve">± 0.04‰/ 100 m; </t>
    </r>
    <r>
      <rPr>
        <sz val="10"/>
        <color theme="1"/>
        <rFont val="Calibri"/>
        <family val="2"/>
        <scheme val="minor"/>
      </rPr>
      <t>Campani et al., 2012).</t>
    </r>
    <r>
      <rPr>
        <sz val="10"/>
        <color theme="1"/>
        <rFont val="Calibri"/>
        <family val="2"/>
      </rPr>
      <t xml:space="preserve"> </t>
    </r>
  </si>
  <si>
    <r>
      <t>Oxygen (δ</t>
    </r>
    <r>
      <rPr>
        <vertAlign val="super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c</t>
    </r>
    <r>
      <rPr>
        <sz val="10"/>
        <color theme="1"/>
        <rFont val="Calibri"/>
        <family val="2"/>
        <scheme val="minor"/>
      </rPr>
      <t>, VSMOW, ‰) and carbon (δ</t>
    </r>
    <r>
      <rPr>
        <vertAlign val="superscript"/>
        <sz val="10"/>
        <color theme="1"/>
        <rFont val="Calibri"/>
        <family val="2"/>
        <scheme val="minor"/>
      </rPr>
      <t>13</t>
    </r>
    <r>
      <rPr>
        <sz val="10"/>
        <color theme="1"/>
        <rFont val="Calibri"/>
        <family val="2"/>
        <scheme val="minor"/>
      </rPr>
      <t>C, VPDB, ‰) stable isotope values for SMB pedogenic carbonates and calculated oxygen (δ</t>
    </r>
    <r>
      <rPr>
        <vertAlign val="super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w</t>
    </r>
    <r>
      <rPr>
        <sz val="10"/>
        <color theme="1"/>
        <rFont val="Calibri"/>
        <family val="2"/>
        <scheme val="minor"/>
      </rPr>
      <t>, VSMOW, ‰) isotope values for meteoric (soil) water.</t>
    </r>
  </si>
  <si>
    <r>
      <t>Table SI 1. Pedogenic carbonate oxygen (δ</t>
    </r>
    <r>
      <rPr>
        <b/>
        <vertAlign val="superscript"/>
        <sz val="10"/>
        <color theme="1"/>
        <rFont val="Calibri"/>
        <family val="2"/>
        <scheme val="minor"/>
      </rPr>
      <t>18</t>
    </r>
    <r>
      <rPr>
        <b/>
        <sz val="10"/>
        <color theme="1"/>
        <rFont val="Calibri"/>
        <family val="2"/>
        <scheme val="minor"/>
      </rPr>
      <t>O</t>
    </r>
    <r>
      <rPr>
        <b/>
        <vertAlign val="subscript"/>
        <sz val="10"/>
        <color theme="1"/>
        <rFont val="Calibri"/>
        <family val="2"/>
        <scheme val="minor"/>
      </rPr>
      <t>c</t>
    </r>
    <r>
      <rPr>
        <b/>
        <sz val="10"/>
        <color theme="1"/>
        <rFont val="Calibri"/>
        <family val="2"/>
        <scheme val="minor"/>
      </rPr>
      <t>, VSMOW, ‰) and carbon (δ</t>
    </r>
    <r>
      <rPr>
        <b/>
        <vertAlign val="superscript"/>
        <sz val="10"/>
        <color theme="1"/>
        <rFont val="Calibri"/>
        <family val="2"/>
        <scheme val="minor"/>
      </rPr>
      <t>13</t>
    </r>
    <r>
      <rPr>
        <b/>
        <sz val="10"/>
        <color theme="1"/>
        <rFont val="Calibri"/>
        <family val="2"/>
        <scheme val="minor"/>
      </rPr>
      <t>C, VPDB, ‰) stable isotope values and calculated oxygen (δ</t>
    </r>
    <r>
      <rPr>
        <b/>
        <vertAlign val="superscript"/>
        <sz val="10"/>
        <color theme="1"/>
        <rFont val="Calibri"/>
        <family val="2"/>
        <scheme val="minor"/>
      </rPr>
      <t>18</t>
    </r>
    <r>
      <rPr>
        <b/>
        <sz val="10"/>
        <color theme="1"/>
        <rFont val="Calibri"/>
        <family val="2"/>
        <scheme val="minor"/>
      </rPr>
      <t>O</t>
    </r>
    <r>
      <rPr>
        <b/>
        <vertAlign val="subscript"/>
        <sz val="10"/>
        <color theme="1"/>
        <rFont val="Calibri"/>
        <family val="2"/>
        <scheme val="minor"/>
      </rPr>
      <t>w</t>
    </r>
    <r>
      <rPr>
        <b/>
        <sz val="10"/>
        <color theme="1"/>
        <rFont val="Calibri"/>
        <family val="2"/>
        <scheme val="minor"/>
      </rPr>
      <t>, VSMOW, ‰) isotope values for meteoric (soil) water. Different sub-samples (e.g. MC954A to D; 18 EK 247a and b) are nodules from the same soil horizon. Carbonate δ</t>
    </r>
    <r>
      <rPr>
        <b/>
        <vertAlign val="superscript"/>
        <sz val="10"/>
        <color theme="1"/>
        <rFont val="Calibri"/>
        <family val="2"/>
        <scheme val="minor"/>
      </rPr>
      <t>18</t>
    </r>
    <r>
      <rPr>
        <b/>
        <sz val="10"/>
        <color theme="1"/>
        <rFont val="Calibri"/>
        <family val="2"/>
        <scheme val="minor"/>
      </rPr>
      <t>O</t>
    </r>
    <r>
      <rPr>
        <b/>
        <vertAlign val="subscript"/>
        <sz val="10"/>
        <color theme="1"/>
        <rFont val="Calibri"/>
        <family val="2"/>
        <scheme val="minor"/>
      </rPr>
      <t xml:space="preserve">c </t>
    </r>
    <r>
      <rPr>
        <b/>
        <sz val="10"/>
        <color theme="1"/>
        <rFont val="Calibri"/>
        <family val="2"/>
        <scheme val="minor"/>
      </rPr>
      <t>data from Fontannen (MC--) is published in Campani et al. (2012). Only samples marked with * are used for paleoelevation calculation (15.5 Ma</t>
    </r>
    <r>
      <rPr>
        <b/>
        <sz val="10"/>
        <color theme="1"/>
        <rFont val="Calibri"/>
        <family val="2"/>
      </rPr>
      <t>–</t>
    </r>
    <r>
      <rPr>
        <b/>
        <sz val="10"/>
        <color theme="1"/>
        <rFont val="Calibri"/>
        <family val="2"/>
        <scheme val="minor"/>
      </rPr>
      <t>14.0 Ma).  Meteoric (soil) water δ</t>
    </r>
    <r>
      <rPr>
        <b/>
        <vertAlign val="superscript"/>
        <sz val="10"/>
        <color theme="1"/>
        <rFont val="Calibri"/>
        <family val="2"/>
        <scheme val="minor"/>
      </rPr>
      <t>18</t>
    </r>
    <r>
      <rPr>
        <b/>
        <sz val="10"/>
        <color theme="1"/>
        <rFont val="Calibri"/>
        <family val="2"/>
        <scheme val="minor"/>
      </rPr>
      <t>O</t>
    </r>
    <r>
      <rPr>
        <b/>
        <vertAlign val="subscript"/>
        <sz val="10"/>
        <color theme="1"/>
        <rFont val="Calibri"/>
        <family val="2"/>
        <scheme val="minor"/>
      </rPr>
      <t>w</t>
    </r>
    <r>
      <rPr>
        <b/>
        <sz val="10"/>
        <color theme="1"/>
        <rFont val="Calibri"/>
        <family val="2"/>
        <scheme val="minor"/>
      </rPr>
      <t xml:space="preserve"> values were calculated from pedogenic carbonate δ</t>
    </r>
    <r>
      <rPr>
        <b/>
        <vertAlign val="superscript"/>
        <sz val="10"/>
        <color theme="1"/>
        <rFont val="Calibri"/>
        <family val="2"/>
        <scheme val="minor"/>
      </rPr>
      <t>18</t>
    </r>
    <r>
      <rPr>
        <b/>
        <sz val="10"/>
        <color theme="1"/>
        <rFont val="Calibri"/>
        <family val="2"/>
        <scheme val="minor"/>
      </rPr>
      <t>O</t>
    </r>
    <r>
      <rPr>
        <b/>
        <vertAlign val="subscript"/>
        <sz val="10"/>
        <color theme="1"/>
        <rFont val="Calibri"/>
        <family val="2"/>
        <scheme val="minor"/>
      </rPr>
      <t xml:space="preserve">c </t>
    </r>
    <r>
      <rPr>
        <b/>
        <sz val="10"/>
        <color theme="1"/>
        <rFont val="Calibri"/>
        <family val="2"/>
        <scheme val="minor"/>
      </rPr>
      <t xml:space="preserve">values assuming oxygen isotope equilibrium fractionation (Kim &amp; O’Neil, 1997; updated by Kim et al., 2007) and based on the corresponding </t>
    </r>
    <r>
      <rPr>
        <b/>
        <sz val="10"/>
        <color theme="1"/>
        <rFont val="Calibri"/>
        <family val="2"/>
      </rPr>
      <t>Δ</t>
    </r>
    <r>
      <rPr>
        <b/>
        <vertAlign val="subscript"/>
        <sz val="10"/>
        <color theme="1"/>
        <rFont val="Calibri"/>
        <family val="2"/>
      </rPr>
      <t>47</t>
    </r>
    <r>
      <rPr>
        <b/>
        <sz val="10"/>
        <color theme="1"/>
        <rFont val="Calibri"/>
        <family val="2"/>
      </rPr>
      <t>-derived carbonate formation temperatures.</t>
    </r>
  </si>
  <si>
    <r>
      <t>SFZ δ</t>
    </r>
    <r>
      <rPr>
        <vertAlign val="superscript"/>
        <sz val="10"/>
        <color rgb="FF000000"/>
        <rFont val="Calibri"/>
        <family val="2"/>
      </rPr>
      <t>18</t>
    </r>
    <r>
      <rPr>
        <sz val="10"/>
        <color rgb="FF000000"/>
        <rFont val="Calibri"/>
        <family val="2"/>
      </rPr>
      <t>O</t>
    </r>
    <r>
      <rPr>
        <vertAlign val="subscript"/>
        <sz val="10"/>
        <color rgb="FF000000"/>
        <rFont val="Calibri"/>
        <family val="2"/>
      </rPr>
      <t xml:space="preserve">w </t>
    </r>
    <r>
      <rPr>
        <sz val="10"/>
        <color rgb="FF000000"/>
        <rFont val="Calibri"/>
        <family val="2"/>
      </rPr>
      <t>(‰, SMOW)</t>
    </r>
  </si>
  <si>
    <r>
      <t>SMB δ</t>
    </r>
    <r>
      <rPr>
        <vertAlign val="superscript"/>
        <sz val="10"/>
        <color rgb="FF000000"/>
        <rFont val="Calibri"/>
        <family val="2"/>
      </rPr>
      <t>18</t>
    </r>
    <r>
      <rPr>
        <sz val="10"/>
        <color rgb="FF000000"/>
        <rFont val="Calibri"/>
        <family val="2"/>
      </rPr>
      <t>O</t>
    </r>
    <r>
      <rPr>
        <vertAlign val="subscript"/>
        <sz val="10"/>
        <color rgb="FF000000"/>
        <rFont val="Calibri"/>
        <family val="2"/>
      </rPr>
      <t>c</t>
    </r>
    <r>
      <rPr>
        <sz val="10"/>
        <color rgb="FF000000"/>
        <rFont val="Calibri"/>
        <family val="2"/>
      </rPr>
      <t xml:space="preserve"> (‰, VSMOW)</t>
    </r>
  </si>
  <si>
    <r>
      <t>SMB δ</t>
    </r>
    <r>
      <rPr>
        <vertAlign val="superscript"/>
        <sz val="10"/>
        <color rgb="FF000000"/>
        <rFont val="Calibri"/>
        <family val="2"/>
      </rPr>
      <t>18</t>
    </r>
    <r>
      <rPr>
        <sz val="10"/>
        <color rgb="FF000000"/>
        <rFont val="Calibri"/>
        <family val="2"/>
      </rPr>
      <t>O</t>
    </r>
    <r>
      <rPr>
        <vertAlign val="subscript"/>
        <sz val="10"/>
        <color rgb="FF000000"/>
        <rFont val="Calibri"/>
        <family val="2"/>
      </rPr>
      <t xml:space="preserve">w </t>
    </r>
    <r>
      <rPr>
        <sz val="10"/>
        <color rgb="FF000000"/>
        <rFont val="Calibri"/>
        <family val="2"/>
      </rPr>
      <t>(‰, VSMOW)</t>
    </r>
  </si>
  <si>
    <r>
      <rPr>
        <sz val="10"/>
        <color rgb="FF000000"/>
        <rFont val="Symbol"/>
        <family val="1"/>
        <charset val="2"/>
      </rPr>
      <t>D(</t>
    </r>
    <r>
      <rPr>
        <sz val="10"/>
        <color rgb="FF000000"/>
        <rFont val="Calibri"/>
        <family val="2"/>
      </rPr>
      <t>δ</t>
    </r>
    <r>
      <rPr>
        <vertAlign val="superscript"/>
        <sz val="10"/>
        <color rgb="FF000000"/>
        <rFont val="Calibri"/>
        <family val="2"/>
      </rPr>
      <t>18</t>
    </r>
    <r>
      <rPr>
        <sz val="10"/>
        <color rgb="FF000000"/>
        <rFont val="Calibri"/>
        <family val="2"/>
      </rPr>
      <t>O</t>
    </r>
    <r>
      <rPr>
        <vertAlign val="subscript"/>
        <sz val="10"/>
        <color rgb="FF000000"/>
        <rFont val="Calibri"/>
        <family val="2"/>
      </rPr>
      <t>w</t>
    </r>
    <r>
      <rPr>
        <sz val="10"/>
        <color rgb="FF000000"/>
        <rFont val="Calibri"/>
        <family val="2"/>
      </rPr>
      <t>) (‰, VSMOW)</t>
    </r>
  </si>
  <si>
    <r>
      <t>Δ</t>
    </r>
    <r>
      <rPr>
        <vertAlign val="subscript"/>
        <sz val="10"/>
        <rFont val="Calibri"/>
        <family val="2"/>
        <scheme val="minor"/>
      </rPr>
      <t xml:space="preserve">47 CDES25 </t>
    </r>
    <r>
      <rPr>
        <sz val="10"/>
        <rFont val="Calibri"/>
        <family val="2"/>
        <scheme val="minor"/>
      </rPr>
      <t>(</t>
    </r>
    <r>
      <rPr>
        <sz val="10"/>
        <rFont val="Calibri"/>
        <family val="2"/>
      </rPr>
      <t>‰)</t>
    </r>
  </si>
  <si>
    <t>CDES25: data reported on the Carbon Dioxide Equilibrium Scale at a reaction temperature of 25 °C (Petersen et al., 2019).</t>
  </si>
  <si>
    <t xml:space="preserve">GPS coordinates </t>
  </si>
  <si>
    <t>y = 1.1348*x + 0.9238</t>
  </si>
  <si>
    <t>y = 1.0955*x + 0.9606</t>
  </si>
  <si>
    <t>y = 1.0666*x + 0.9439</t>
  </si>
  <si>
    <t>y = 1.0967*x + 0.9264</t>
  </si>
  <si>
    <t>y = 1.0097*x + 0.9004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</si>
</sst>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0.000"/>
    <numFmt numFmtId="166" formatCode="dd\.mm\.yyyy;@"/>
    <numFmt numFmtId="167" formatCode="0.0000"/>
    <numFmt numFmtId="168" formatCode="0.00000"/>
    <numFmt numFmtId="169" formatCode="#.##00."/>
  </numFmts>
  <fonts count="5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vertAlign val="superscript"/>
      <sz val="10"/>
      <color theme="1"/>
      <name val="Calibri"/>
      <family val="2"/>
    </font>
    <font>
      <b/>
      <vertAlign val="subscript"/>
      <sz val="10"/>
      <color theme="1"/>
      <name val="Calibri"/>
      <family val="2"/>
    </font>
    <font>
      <sz val="9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vertAlign val="superscript"/>
      <sz val="10"/>
      <color theme="1"/>
      <name val="Calibri"/>
      <family val="2"/>
    </font>
    <font>
      <vertAlign val="superscript"/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</font>
    <font>
      <sz val="10"/>
      <color theme="0" tint="-0.499984740745262"/>
      <name val="Calibri"/>
      <family val="2"/>
    </font>
    <font>
      <vertAlign val="subscript"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rgb="FF00B050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Symbol"/>
      <family val="1"/>
      <charset val="2"/>
    </font>
    <font>
      <vertAlign val="superscript"/>
      <sz val="10"/>
      <color rgb="FF000000"/>
      <name val="Calibri"/>
      <family val="2"/>
    </font>
    <font>
      <vertAlign val="subscript"/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vertAlign val="superscript"/>
      <sz val="10"/>
      <color rgb="FF000000"/>
      <name val="Calibri"/>
      <family val="2"/>
      <scheme val="minor"/>
    </font>
    <font>
      <vertAlign val="subscript"/>
      <sz val="10"/>
      <color rgb="FF000000"/>
      <name val="Calibri"/>
      <family val="2"/>
      <scheme val="minor"/>
    </font>
    <font>
      <vertAlign val="subscript"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bscript"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1"/>
      <color rgb="FF9C650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vertAlign val="superscript"/>
      <sz val="10"/>
      <name val="Calibri"/>
      <family val="2"/>
      <scheme val="minor"/>
    </font>
    <font>
      <i/>
      <sz val="10"/>
      <color theme="9"/>
      <name val="Calibri"/>
      <family val="2"/>
    </font>
    <font>
      <i/>
      <sz val="10"/>
      <color rgb="FFFF0000"/>
      <name val="Calibri"/>
      <family val="2"/>
      <scheme val="minor"/>
    </font>
    <font>
      <i/>
      <sz val="10"/>
      <color rgb="FFFF00FF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0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i/>
      <sz val="10"/>
      <color theme="1" tint="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b/>
      <vertAlign val="superscript"/>
      <sz val="10"/>
      <color rgb="FF000000"/>
      <name val="Calibri"/>
      <family val="2"/>
    </font>
    <font>
      <b/>
      <vertAlign val="subscript"/>
      <sz val="10"/>
      <color rgb="FF000000"/>
      <name val="Calibri"/>
      <family val="2"/>
    </font>
    <font>
      <vertAlign val="superscript"/>
      <sz val="10"/>
      <name val="Calibri"/>
      <family val="2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double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2" fillId="2" borderId="6" applyNumberFormat="0" applyFont="0" applyAlignment="0" applyProtection="0"/>
    <xf numFmtId="0" fontId="31" fillId="3" borderId="0" applyNumberFormat="0" applyBorder="0" applyAlignment="0" applyProtection="0"/>
  </cellStyleXfs>
  <cellXfs count="362">
    <xf numFmtId="0" fontId="0" fillId="0" borderId="0" xfId="0"/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1" fillId="0" borderId="2" xfId="0" applyFont="1" applyBorder="1" applyAlignment="1">
      <alignment horizontal="center" vertical="center"/>
    </xf>
    <xf numFmtId="2" fontId="7" fillId="0" borderId="0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/>
    <xf numFmtId="2" fontId="1" fillId="0" borderId="0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0" fillId="0" borderId="0" xfId="0" applyBorder="1"/>
    <xf numFmtId="164" fontId="1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1" fillId="0" borderId="0" xfId="0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0" fillId="0" borderId="0" xfId="0" applyFont="1"/>
    <xf numFmtId="0" fontId="17" fillId="0" borderId="0" xfId="0" applyFont="1" applyAlignment="1">
      <alignment wrapText="1"/>
    </xf>
    <xf numFmtId="0" fontId="15" fillId="0" borderId="0" xfId="0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1" fontId="18" fillId="0" borderId="4" xfId="0" applyNumberFormat="1" applyFont="1" applyFill="1" applyBorder="1" applyAlignment="1">
      <alignment horizontal="center"/>
    </xf>
    <xf numFmtId="164" fontId="18" fillId="0" borderId="4" xfId="0" applyNumberFormat="1" applyFont="1" applyFill="1" applyBorder="1" applyAlignment="1">
      <alignment horizontal="center"/>
    </xf>
    <xf numFmtId="1" fontId="18" fillId="0" borderId="0" xfId="0" applyNumberFormat="1" applyFont="1" applyFill="1" applyBorder="1" applyAlignment="1">
      <alignment horizontal="center"/>
    </xf>
    <xf numFmtId="164" fontId="18" fillId="0" borderId="0" xfId="0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66" fontId="2" fillId="0" borderId="0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166" fontId="2" fillId="0" borderId="1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0" fillId="0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1" fillId="0" borderId="0" xfId="0" quotePrefix="1" applyFont="1" applyFill="1" applyAlignment="1">
      <alignment horizontal="center" vertical="center"/>
    </xf>
    <xf numFmtId="1" fontId="1" fillId="0" borderId="0" xfId="0" applyNumberFormat="1" applyFont="1" applyFill="1" applyBorder="1" applyAlignment="1">
      <alignment horizontal="center"/>
    </xf>
    <xf numFmtId="1" fontId="27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9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/>
    </xf>
    <xf numFmtId="164" fontId="9" fillId="0" borderId="4" xfId="0" applyNumberFormat="1" applyFont="1" applyFill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14" fontId="18" fillId="0" borderId="0" xfId="0" applyNumberFormat="1" applyFont="1" applyFill="1" applyBorder="1" applyAlignment="1">
      <alignment horizontal="center" vertical="center"/>
    </xf>
    <xf numFmtId="167" fontId="1" fillId="4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 vertical="center"/>
    </xf>
    <xf numFmtId="165" fontId="18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0" xfId="0" applyNumberFormat="1" applyFont="1" applyBorder="1" applyAlignment="1">
      <alignment horizontal="center"/>
    </xf>
    <xf numFmtId="167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4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67" fontId="32" fillId="5" borderId="0" xfId="0" applyNumberFormat="1" applyFont="1" applyFill="1" applyBorder="1" applyAlignment="1">
      <alignment horizontal="center" vertical="center"/>
    </xf>
    <xf numFmtId="164" fontId="2" fillId="5" borderId="0" xfId="0" applyNumberFormat="1" applyFont="1" applyFill="1" applyBorder="1" applyAlignment="1">
      <alignment horizontal="center" vertical="center"/>
    </xf>
    <xf numFmtId="165" fontId="18" fillId="0" borderId="0" xfId="0" applyNumberFormat="1" applyFont="1" applyFill="1" applyBorder="1" applyAlignment="1">
      <alignment horizontal="center" vertical="center"/>
    </xf>
    <xf numFmtId="165" fontId="1" fillId="0" borderId="7" xfId="0" applyNumberFormat="1" applyFont="1" applyFill="1" applyBorder="1" applyAlignment="1">
      <alignment horizontal="center"/>
    </xf>
    <xf numFmtId="165" fontId="1" fillId="0" borderId="7" xfId="1" applyNumberFormat="1" applyFont="1" applyFill="1" applyBorder="1" applyAlignment="1">
      <alignment horizontal="center"/>
    </xf>
    <xf numFmtId="164" fontId="1" fillId="0" borderId="7" xfId="1" applyNumberFormat="1" applyFont="1" applyFill="1" applyBorder="1" applyAlignment="1">
      <alignment horizontal="center"/>
    </xf>
    <xf numFmtId="14" fontId="18" fillId="0" borderId="11" xfId="1" applyNumberFormat="1" applyFont="1" applyFill="1" applyBorder="1" applyAlignment="1">
      <alignment horizontal="center" vertical="center"/>
    </xf>
    <xf numFmtId="14" fontId="18" fillId="0" borderId="12" xfId="1" applyNumberFormat="1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horizontal="center" vertical="center"/>
    </xf>
    <xf numFmtId="164" fontId="30" fillId="0" borderId="0" xfId="0" applyNumberFormat="1" applyFont="1" applyFill="1" applyBorder="1" applyAlignment="1">
      <alignment horizontal="center" vertical="center"/>
    </xf>
    <xf numFmtId="167" fontId="18" fillId="0" borderId="0" xfId="0" applyNumberFormat="1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/>
    </xf>
    <xf numFmtId="167" fontId="1" fillId="4" borderId="0" xfId="0" applyNumberFormat="1" applyFont="1" applyFill="1" applyBorder="1" applyAlignment="1">
      <alignment horizontal="center"/>
    </xf>
    <xf numFmtId="164" fontId="2" fillId="4" borderId="0" xfId="0" applyNumberFormat="1" applyFont="1" applyFill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center"/>
    </xf>
    <xf numFmtId="1" fontId="30" fillId="0" borderId="0" xfId="0" applyNumberFormat="1" applyFont="1" applyFill="1" applyBorder="1" applyAlignment="1">
      <alignment horizontal="center" vertical="center"/>
    </xf>
    <xf numFmtId="164" fontId="33" fillId="0" borderId="0" xfId="0" applyNumberFormat="1" applyFont="1" applyFill="1" applyBorder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164" fontId="32" fillId="0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167" fontId="32" fillId="6" borderId="1" xfId="0" applyNumberFormat="1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/>
    </xf>
    <xf numFmtId="165" fontId="1" fillId="0" borderId="15" xfId="0" applyNumberFormat="1" applyFont="1" applyFill="1" applyBorder="1" applyAlignment="1">
      <alignment horizontal="center" vertical="center"/>
    </xf>
    <xf numFmtId="165" fontId="2" fillId="0" borderId="15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7" fontId="32" fillId="6" borderId="0" xfId="0" applyNumberFormat="1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165" fontId="1" fillId="0" borderId="0" xfId="0" applyNumberFormat="1" applyFont="1" applyFill="1" applyAlignment="1">
      <alignment horizontal="center" vertical="center"/>
    </xf>
    <xf numFmtId="165" fontId="1" fillId="0" borderId="16" xfId="0" applyNumberFormat="1" applyFont="1" applyFill="1" applyBorder="1" applyAlignment="1">
      <alignment horizontal="center" vertical="center"/>
    </xf>
    <xf numFmtId="165" fontId="2" fillId="0" borderId="16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 vertical="center"/>
    </xf>
    <xf numFmtId="167" fontId="32" fillId="7" borderId="0" xfId="0" applyNumberFormat="1" applyFont="1" applyFill="1" applyBorder="1" applyAlignment="1">
      <alignment horizontal="center" vertical="center"/>
    </xf>
    <xf numFmtId="167" fontId="1" fillId="7" borderId="0" xfId="0" applyNumberFormat="1" applyFont="1" applyFill="1" applyAlignment="1">
      <alignment horizontal="center" vertical="center"/>
    </xf>
    <xf numFmtId="0" fontId="1" fillId="7" borderId="0" xfId="0" applyFont="1" applyFill="1" applyBorder="1" applyAlignment="1">
      <alignment horizontal="center" vertical="center"/>
    </xf>
    <xf numFmtId="164" fontId="36" fillId="0" borderId="0" xfId="0" applyNumberFormat="1" applyFont="1" applyFill="1" applyBorder="1" applyAlignment="1">
      <alignment horizontal="center" vertical="center"/>
    </xf>
    <xf numFmtId="167" fontId="2" fillId="8" borderId="1" xfId="0" applyNumberFormat="1" applyFont="1" applyFill="1" applyBorder="1" applyAlignment="1">
      <alignment horizontal="center"/>
    </xf>
    <xf numFmtId="164" fontId="1" fillId="8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7" fontId="2" fillId="8" borderId="0" xfId="0" applyNumberFormat="1" applyFont="1" applyFill="1" applyBorder="1" applyAlignment="1">
      <alignment horizontal="center"/>
    </xf>
    <xf numFmtId="164" fontId="1" fillId="8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/>
    </xf>
    <xf numFmtId="0" fontId="37" fillId="0" borderId="0" xfId="0" applyFont="1" applyAlignment="1">
      <alignment horizontal="left" vertical="center"/>
    </xf>
    <xf numFmtId="165" fontId="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1" fontId="2" fillId="0" borderId="0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65" fontId="40" fillId="0" borderId="0" xfId="0" applyNumberFormat="1" applyFont="1" applyFill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0" fontId="42" fillId="0" borderId="0" xfId="0" applyFont="1" applyFill="1" applyAlignment="1">
      <alignment horizontal="left" vertical="center"/>
    </xf>
    <xf numFmtId="167" fontId="1" fillId="0" borderId="0" xfId="0" applyNumberFormat="1" applyFont="1" applyFill="1" applyBorder="1"/>
    <xf numFmtId="0" fontId="18" fillId="0" borderId="17" xfId="0" applyFont="1" applyFill="1" applyBorder="1" applyAlignment="1">
      <alignment horizontal="center" vertical="center"/>
    </xf>
    <xf numFmtId="0" fontId="18" fillId="0" borderId="17" xfId="0" applyNumberFormat="1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32" fillId="0" borderId="17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165" fontId="2" fillId="0" borderId="18" xfId="0" applyNumberFormat="1" applyFont="1" applyFill="1" applyBorder="1" applyAlignment="1">
      <alignment horizontal="center" vertical="center"/>
    </xf>
    <xf numFmtId="165" fontId="1" fillId="0" borderId="18" xfId="0" applyNumberFormat="1" applyFont="1" applyFill="1" applyBorder="1" applyAlignment="1">
      <alignment horizontal="center" vertical="center"/>
    </xf>
    <xf numFmtId="165" fontId="1" fillId="0" borderId="8" xfId="1" applyNumberFormat="1" applyFont="1" applyFill="1" applyBorder="1" applyAlignment="1">
      <alignment horizontal="center"/>
    </xf>
    <xf numFmtId="165" fontId="1" fillId="0" borderId="8" xfId="0" applyNumberFormat="1" applyFont="1" applyFill="1" applyBorder="1" applyAlignment="1">
      <alignment horizontal="center"/>
    </xf>
    <xf numFmtId="164" fontId="1" fillId="0" borderId="8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/>
    </xf>
    <xf numFmtId="167" fontId="1" fillId="0" borderId="0" xfId="0" applyNumberFormat="1" applyFont="1" applyFill="1" applyAlignment="1">
      <alignment horizontal="center" vertical="center"/>
    </xf>
    <xf numFmtId="167" fontId="32" fillId="0" borderId="0" xfId="0" applyNumberFormat="1" applyFont="1" applyFill="1" applyBorder="1" applyAlignment="1">
      <alignment horizontal="center" vertical="center"/>
    </xf>
    <xf numFmtId="167" fontId="2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 vertical="center"/>
    </xf>
    <xf numFmtId="0" fontId="1" fillId="8" borderId="0" xfId="0" applyFont="1" applyFill="1" applyBorder="1" applyAlignment="1"/>
    <xf numFmtId="0" fontId="1" fillId="8" borderId="0" xfId="0" applyFont="1" applyFill="1" applyBorder="1" applyAlignment="1">
      <alignment horizontal="left"/>
    </xf>
    <xf numFmtId="0" fontId="1" fillId="7" borderId="0" xfId="0" applyFont="1" applyFill="1" applyBorder="1" applyAlignment="1"/>
    <xf numFmtId="0" fontId="1" fillId="7" borderId="0" xfId="0" applyFont="1" applyFill="1" applyBorder="1" applyAlignment="1">
      <alignment horizontal="center"/>
    </xf>
    <xf numFmtId="0" fontId="0" fillId="7" borderId="0" xfId="0" applyFill="1" applyBorder="1"/>
    <xf numFmtId="0" fontId="0" fillId="7" borderId="0" xfId="0" applyFill="1"/>
    <xf numFmtId="0" fontId="1" fillId="6" borderId="0" xfId="0" applyFont="1" applyFill="1" applyBorder="1" applyAlignment="1">
      <alignment vertical="center"/>
    </xf>
    <xf numFmtId="0" fontId="0" fillId="6" borderId="0" xfId="0" applyFill="1"/>
    <xf numFmtId="164" fontId="2" fillId="5" borderId="0" xfId="0" applyNumberFormat="1" applyFont="1" applyFill="1" applyBorder="1" applyAlignment="1">
      <alignment vertical="center"/>
    </xf>
    <xf numFmtId="164" fontId="2" fillId="4" borderId="0" xfId="0" applyNumberFormat="1" applyFont="1" applyFill="1" applyBorder="1" applyAlignment="1">
      <alignment vertical="center"/>
    </xf>
    <xf numFmtId="0" fontId="0" fillId="4" borderId="0" xfId="0" applyFill="1"/>
    <xf numFmtId="0" fontId="1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0" borderId="17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167" fontId="0" fillId="0" borderId="0" xfId="0" applyNumberFormat="1" applyFill="1" applyBorder="1"/>
    <xf numFmtId="14" fontId="1" fillId="0" borderId="0" xfId="1" applyNumberFormat="1" applyFont="1" applyFill="1" applyBorder="1" applyAlignment="1">
      <alignment horizontal="center"/>
    </xf>
    <xf numFmtId="165" fontId="28" fillId="0" borderId="0" xfId="1" applyNumberFormat="1" applyFont="1" applyFill="1" applyBorder="1" applyAlignment="1">
      <alignment horizontal="center"/>
    </xf>
    <xf numFmtId="165" fontId="28" fillId="0" borderId="0" xfId="0" applyNumberFormat="1" applyFont="1" applyFill="1" applyBorder="1" applyAlignment="1">
      <alignment horizontal="center"/>
    </xf>
    <xf numFmtId="165" fontId="1" fillId="0" borderId="0" xfId="1" applyNumberFormat="1" applyFont="1" applyFill="1" applyBorder="1" applyAlignment="1">
      <alignment horizontal="center"/>
    </xf>
    <xf numFmtId="14" fontId="2" fillId="0" borderId="0" xfId="1" applyNumberFormat="1" applyFont="1" applyFill="1" applyBorder="1" applyAlignment="1">
      <alignment horizontal="center"/>
    </xf>
    <xf numFmtId="165" fontId="1" fillId="0" borderId="0" xfId="2" applyNumberFormat="1" applyFont="1" applyFill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0" xfId="2" applyNumberFormat="1" applyFont="1" applyFill="1" applyBorder="1" applyAlignment="1">
      <alignment horizontal="center"/>
    </xf>
    <xf numFmtId="165" fontId="2" fillId="0" borderId="0" xfId="2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167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1" fillId="0" borderId="0" xfId="0" applyNumberFormat="1" applyFont="1" applyFill="1" applyAlignment="1">
      <alignment horizontal="center"/>
    </xf>
    <xf numFmtId="168" fontId="2" fillId="0" borderId="19" xfId="0" applyNumberFormat="1" applyFont="1" applyFill="1" applyBorder="1" applyAlignment="1">
      <alignment horizontal="left"/>
    </xf>
    <xf numFmtId="0" fontId="0" fillId="0" borderId="3" xfId="0" applyBorder="1"/>
    <xf numFmtId="165" fontId="2" fillId="0" borderId="3" xfId="0" applyNumberFormat="1" applyFont="1" applyFill="1" applyBorder="1" applyAlignment="1">
      <alignment horizontal="center"/>
    </xf>
    <xf numFmtId="165" fontId="2" fillId="0" borderId="20" xfId="0" applyNumberFormat="1" applyFont="1" applyFill="1" applyBorder="1" applyAlignment="1">
      <alignment horizontal="center"/>
    </xf>
    <xf numFmtId="168" fontId="2" fillId="0" borderId="21" xfId="0" applyNumberFormat="1" applyFont="1" applyFill="1" applyBorder="1" applyAlignment="1">
      <alignment horizontal="left"/>
    </xf>
    <xf numFmtId="167" fontId="1" fillId="0" borderId="22" xfId="0" applyNumberFormat="1" applyFont="1" applyFill="1" applyBorder="1" applyAlignment="1">
      <alignment horizontal="center"/>
    </xf>
    <xf numFmtId="168" fontId="2" fillId="0" borderId="23" xfId="0" applyNumberFormat="1" applyFont="1" applyFill="1" applyBorder="1" applyAlignment="1">
      <alignment horizontal="left"/>
    </xf>
    <xf numFmtId="0" fontId="0" fillId="0" borderId="1" xfId="0" applyBorder="1"/>
    <xf numFmtId="0" fontId="1" fillId="0" borderId="1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0" fillId="0" borderId="22" xfId="0" applyBorder="1"/>
    <xf numFmtId="168" fontId="2" fillId="8" borderId="21" xfId="0" applyNumberFormat="1" applyFont="1" applyFill="1" applyBorder="1" applyAlignment="1">
      <alignment horizontal="left"/>
    </xf>
    <xf numFmtId="0" fontId="1" fillId="0" borderId="0" xfId="0" applyFont="1" applyBorder="1"/>
    <xf numFmtId="165" fontId="2" fillId="8" borderId="23" xfId="0" applyNumberFormat="1" applyFont="1" applyFill="1" applyBorder="1" applyAlignment="1">
      <alignment horizontal="left"/>
    </xf>
    <xf numFmtId="0" fontId="1" fillId="0" borderId="1" xfId="0" applyFont="1" applyBorder="1"/>
    <xf numFmtId="0" fontId="0" fillId="0" borderId="24" xfId="0" applyBorder="1"/>
    <xf numFmtId="165" fontId="2" fillId="0" borderId="0" xfId="0" applyNumberFormat="1" applyFont="1" applyFill="1" applyBorder="1" applyAlignment="1">
      <alignment horizontal="center"/>
    </xf>
    <xf numFmtId="167" fontId="1" fillId="0" borderId="0" xfId="0" applyNumberFormat="1" applyFont="1"/>
    <xf numFmtId="168" fontId="2" fillId="7" borderId="21" xfId="0" applyNumberFormat="1" applyFont="1" applyFill="1" applyBorder="1" applyAlignment="1">
      <alignment horizontal="left"/>
    </xf>
    <xf numFmtId="167" fontId="1" fillId="7" borderId="0" xfId="0" applyNumberFormat="1" applyFont="1" applyFill="1" applyBorder="1" applyAlignment="1">
      <alignment horizontal="center"/>
    </xf>
    <xf numFmtId="169" fontId="1" fillId="0" borderId="0" xfId="0" applyNumberFormat="1" applyFont="1" applyBorder="1"/>
    <xf numFmtId="14" fontId="2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5" fontId="2" fillId="7" borderId="23" xfId="0" applyNumberFormat="1" applyFont="1" applyFill="1" applyBorder="1" applyAlignment="1">
      <alignment horizontal="left"/>
    </xf>
    <xf numFmtId="167" fontId="2" fillId="7" borderId="1" xfId="0" applyNumberFormat="1" applyFont="1" applyFill="1" applyBorder="1" applyAlignment="1">
      <alignment horizontal="center"/>
    </xf>
    <xf numFmtId="168" fontId="2" fillId="5" borderId="21" xfId="0" applyNumberFormat="1" applyFont="1" applyFill="1" applyBorder="1" applyAlignment="1">
      <alignment horizontal="left"/>
    </xf>
    <xf numFmtId="167" fontId="1" fillId="5" borderId="0" xfId="1" applyNumberFormat="1" applyFont="1" applyFill="1" applyBorder="1" applyAlignment="1">
      <alignment horizontal="center"/>
    </xf>
    <xf numFmtId="167" fontId="1" fillId="0" borderId="0" xfId="0" applyNumberFormat="1" applyFont="1" applyBorder="1"/>
    <xf numFmtId="165" fontId="2" fillId="5" borderId="23" xfId="0" applyNumberFormat="1" applyFont="1" applyFill="1" applyBorder="1" applyAlignment="1">
      <alignment horizontal="left"/>
    </xf>
    <xf numFmtId="167" fontId="32" fillId="5" borderId="1" xfId="0" applyNumberFormat="1" applyFont="1" applyFill="1" applyBorder="1" applyAlignment="1">
      <alignment horizontal="center" vertical="center"/>
    </xf>
    <xf numFmtId="168" fontId="2" fillId="6" borderId="21" xfId="0" applyNumberFormat="1" applyFont="1" applyFill="1" applyBorder="1" applyAlignment="1">
      <alignment horizontal="left"/>
    </xf>
    <xf numFmtId="167" fontId="1" fillId="6" borderId="0" xfId="1" applyNumberFormat="1" applyFont="1" applyFill="1" applyBorder="1" applyAlignment="1">
      <alignment horizontal="center"/>
    </xf>
    <xf numFmtId="165" fontId="2" fillId="6" borderId="23" xfId="0" applyNumberFormat="1" applyFont="1" applyFill="1" applyBorder="1" applyAlignment="1">
      <alignment horizontal="left"/>
    </xf>
    <xf numFmtId="167" fontId="1" fillId="6" borderId="1" xfId="0" applyNumberFormat="1" applyFont="1" applyFill="1" applyBorder="1" applyAlignment="1">
      <alignment horizontal="center"/>
    </xf>
    <xf numFmtId="168" fontId="2" fillId="4" borderId="21" xfId="0" applyNumberFormat="1" applyFont="1" applyFill="1" applyBorder="1" applyAlignment="1">
      <alignment horizontal="left"/>
    </xf>
    <xf numFmtId="167" fontId="1" fillId="4" borderId="0" xfId="1" applyNumberFormat="1" applyFont="1" applyFill="1" applyBorder="1" applyAlignment="1">
      <alignment horizontal="center"/>
    </xf>
    <xf numFmtId="0" fontId="43" fillId="0" borderId="0" xfId="0" applyFont="1"/>
    <xf numFmtId="165" fontId="2" fillId="4" borderId="23" xfId="0" applyNumberFormat="1" applyFont="1" applyFill="1" applyBorder="1" applyAlignment="1">
      <alignment horizontal="left"/>
    </xf>
    <xf numFmtId="167" fontId="32" fillId="4" borderId="1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Alignment="1">
      <alignment horizontal="center"/>
    </xf>
    <xf numFmtId="0" fontId="44" fillId="0" borderId="0" xfId="0" applyFont="1"/>
    <xf numFmtId="0" fontId="3" fillId="0" borderId="0" xfId="0" applyFont="1"/>
    <xf numFmtId="1" fontId="1" fillId="0" borderId="0" xfId="0" applyNumberFormat="1" applyFont="1" applyFill="1" applyAlignment="1">
      <alignment horizontal="center"/>
    </xf>
    <xf numFmtId="0" fontId="3" fillId="0" borderId="0" xfId="0" applyFont="1" applyAlignment="1">
      <alignment vertical="center" wrapText="1"/>
    </xf>
    <xf numFmtId="0" fontId="18" fillId="0" borderId="25" xfId="0" applyFont="1" applyFill="1" applyBorder="1" applyAlignment="1">
      <alignment horizontal="center"/>
    </xf>
    <xf numFmtId="0" fontId="1" fillId="0" borderId="0" xfId="0" applyFont="1" applyAlignment="1"/>
    <xf numFmtId="166" fontId="2" fillId="0" borderId="17" xfId="1" applyNumberFormat="1" applyFont="1" applyFill="1" applyBorder="1" applyAlignment="1">
      <alignment horizontal="center" vertical="center"/>
    </xf>
    <xf numFmtId="164" fontId="2" fillId="0" borderId="17" xfId="1" applyNumberFormat="1" applyFont="1" applyFill="1" applyBorder="1" applyAlignment="1">
      <alignment horizontal="center" vertical="center"/>
    </xf>
    <xf numFmtId="165" fontId="1" fillId="0" borderId="17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14" fontId="1" fillId="0" borderId="17" xfId="0" applyNumberFormat="1" applyFont="1" applyBorder="1" applyAlignment="1">
      <alignment horizontal="center" vertical="center"/>
    </xf>
    <xf numFmtId="14" fontId="1" fillId="0" borderId="17" xfId="0" applyNumberFormat="1" applyFont="1" applyFill="1" applyBorder="1" applyAlignment="1">
      <alignment horizontal="center" vertical="center"/>
    </xf>
    <xf numFmtId="14" fontId="18" fillId="0" borderId="17" xfId="0" applyNumberFormat="1" applyFont="1" applyFill="1" applyBorder="1" applyAlignment="1">
      <alignment horizontal="center" vertical="center"/>
    </xf>
    <xf numFmtId="164" fontId="18" fillId="0" borderId="17" xfId="0" applyNumberFormat="1" applyFont="1" applyFill="1" applyBorder="1" applyAlignment="1">
      <alignment horizontal="center" vertical="center"/>
    </xf>
    <xf numFmtId="164" fontId="30" fillId="0" borderId="17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/>
    </xf>
    <xf numFmtId="0" fontId="1" fillId="0" borderId="0" xfId="0" quotePrefix="1" applyFont="1" applyFill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0" fontId="49" fillId="0" borderId="0" xfId="0" quotePrefix="1" applyFont="1"/>
    <xf numFmtId="0" fontId="1" fillId="0" borderId="0" xfId="0" applyFont="1" applyBorder="1" applyAlignment="1">
      <alignment vertical="center"/>
    </xf>
    <xf numFmtId="165" fontId="1" fillId="0" borderId="17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8" fillId="0" borderId="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167" fontId="1" fillId="6" borderId="13" xfId="1" applyNumberFormat="1" applyFont="1" applyFill="1" applyBorder="1" applyAlignment="1">
      <alignment horizontal="center"/>
    </xf>
    <xf numFmtId="167" fontId="1" fillId="6" borderId="1" xfId="1" applyNumberFormat="1" applyFont="1" applyFill="1" applyBorder="1" applyAlignment="1">
      <alignment horizontal="center"/>
    </xf>
    <xf numFmtId="167" fontId="1" fillId="4" borderId="1" xfId="1" applyNumberFormat="1" applyFont="1" applyFill="1" applyBorder="1" applyAlignment="1">
      <alignment horizontal="center"/>
    </xf>
    <xf numFmtId="164" fontId="9" fillId="0" borderId="4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164" fontId="9" fillId="0" borderId="9" xfId="0" applyNumberFormat="1" applyFont="1" applyFill="1" applyBorder="1" applyAlignment="1">
      <alignment horizontal="center"/>
    </xf>
    <xf numFmtId="1" fontId="9" fillId="0" borderId="4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/>
    <xf numFmtId="2" fontId="1" fillId="0" borderId="1" xfId="0" applyNumberFormat="1" applyFont="1" applyBorder="1" applyAlignment="1">
      <alignment horizontal="center"/>
    </xf>
    <xf numFmtId="0" fontId="9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/>
    </xf>
    <xf numFmtId="0" fontId="18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167" fontId="18" fillId="0" borderId="4" xfId="0" applyNumberFormat="1" applyFont="1" applyFill="1" applyBorder="1" applyAlignment="1">
      <alignment horizontal="center" vertical="center" wrapText="1"/>
    </xf>
    <xf numFmtId="164" fontId="2" fillId="4" borderId="0" xfId="0" applyNumberFormat="1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 vertical="center"/>
    </xf>
    <xf numFmtId="164" fontId="2" fillId="5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27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27" xfId="0" applyFont="1" applyFill="1" applyBorder="1" applyAlignment="1">
      <alignment horizontal="center" vertical="center" wrapText="1"/>
    </xf>
    <xf numFmtId="0" fontId="30" fillId="0" borderId="26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0" fontId="18" fillId="0" borderId="9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18" fillId="0" borderId="4" xfId="0" applyFont="1" applyFill="1" applyBorder="1" applyAlignment="1">
      <alignment horizontal="center" vertical="center"/>
    </xf>
  </cellXfs>
  <cellStyles count="3">
    <cellStyle name="Neutral" xfId="2" builtinId="28"/>
    <cellStyle name="Notiz" xfId="1" builtinId="10"/>
    <cellStyle name="Standard" xfId="0" builtinId="0"/>
  </cellStyles>
  <dxfs count="19">
    <dxf>
      <font>
        <b/>
        <i val="0"/>
      </font>
      <fill>
        <patternFill>
          <bgColor rgb="FF92D050"/>
        </patternFill>
      </fill>
    </dxf>
    <dxf>
      <fill>
        <patternFill patternType="lightTrellis">
          <f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 patternType="lightTrellis">
          <f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 patternType="lightTrellis">
          <f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 patternType="lightTrellis">
          <f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 patternType="lightTrellis">
          <fgColor rgb="FFFF0000"/>
        </patternFill>
      </fill>
    </dxf>
    <dxf>
      <fill>
        <patternFill patternType="lightTrellis">
          <f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 patternType="lightTrellis">
          <f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 patternType="lightTrellis">
          <f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 patternType="lightTrellis">
          <f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workbookViewId="0">
      <selection activeCell="L24" sqref="L24"/>
    </sheetView>
  </sheetViews>
  <sheetFormatPr baseColWidth="10" defaultRowHeight="15" x14ac:dyDescent="0.25"/>
  <sheetData>
    <row r="1" spans="1:17" x14ac:dyDescent="0.25">
      <c r="A1" s="276" t="s">
        <v>573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7" x14ac:dyDescent="0.25">
      <c r="A2" s="16" t="s">
        <v>563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15.75" x14ac:dyDescent="0.25">
      <c r="A4" s="16" t="s">
        <v>564</v>
      </c>
      <c r="B4" s="280" t="s">
        <v>595</v>
      </c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16"/>
      <c r="Q4" s="16"/>
    </row>
    <row r="5" spans="1:17" ht="15.75" x14ac:dyDescent="0.25">
      <c r="A5" s="16" t="s">
        <v>565</v>
      </c>
      <c r="B5" s="280" t="s">
        <v>572</v>
      </c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16"/>
      <c r="Q5" s="16"/>
    </row>
    <row r="6" spans="1:17" ht="15.75" x14ac:dyDescent="0.25">
      <c r="A6" s="16" t="s">
        <v>566</v>
      </c>
      <c r="B6" s="280" t="s">
        <v>571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x14ac:dyDescent="0.25">
      <c r="A7" s="16" t="s">
        <v>567</v>
      </c>
      <c r="B7" s="280" t="s">
        <v>575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7" x14ac:dyDescent="0.25">
      <c r="A8" s="16" t="s">
        <v>568</v>
      </c>
      <c r="B8" s="16" t="s">
        <v>574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spans="1:17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7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spans="1:17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7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</row>
    <row r="13" spans="1:17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7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spans="1:17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1:17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1:17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1:17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1:17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17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1:17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17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1:17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1:17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1:17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1:17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1:17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3"/>
  <sheetViews>
    <sheetView topLeftCell="A361" zoomScale="90" zoomScaleNormal="90" workbookViewId="0">
      <selection activeCell="J398" sqref="J398"/>
    </sheetView>
  </sheetViews>
  <sheetFormatPr baseColWidth="10" defaultRowHeight="15" x14ac:dyDescent="0.25"/>
  <cols>
    <col min="1" max="1" width="12" customWidth="1"/>
    <col min="3" max="3" width="12.140625" bestFit="1" customWidth="1"/>
    <col min="5" max="5" width="34.28515625" bestFit="1" customWidth="1"/>
    <col min="6" max="6" width="23.5703125" bestFit="1" customWidth="1"/>
    <col min="7" max="7" width="15.42578125" bestFit="1" customWidth="1"/>
    <col min="8" max="8" width="20.7109375" bestFit="1" customWidth="1"/>
    <col min="9" max="9" width="25" style="27" bestFit="1" customWidth="1"/>
    <col min="10" max="11" width="20.7109375" bestFit="1" customWidth="1"/>
    <col min="12" max="12" width="20.7109375" style="27" customWidth="1"/>
    <col min="18" max="18" width="24" bestFit="1" customWidth="1"/>
  </cols>
  <sheetData>
    <row r="1" spans="1:14" ht="15" customHeight="1" x14ac:dyDescent="0.25">
      <c r="A1" s="334" t="s">
        <v>596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14"/>
      <c r="N1" s="14"/>
    </row>
    <row r="2" spans="1:14" x14ac:dyDescent="0.25">
      <c r="A2" s="334"/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</row>
    <row r="3" spans="1:14" x14ac:dyDescent="0.25">
      <c r="A3" s="334"/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</row>
    <row r="4" spans="1:14" x14ac:dyDescent="0.25">
      <c r="A4" s="15"/>
      <c r="B4" s="15"/>
      <c r="C4" s="15"/>
      <c r="D4" s="15"/>
      <c r="E4" s="15"/>
      <c r="F4" s="15"/>
      <c r="G4" s="15"/>
      <c r="H4" s="15"/>
      <c r="I4" s="80"/>
      <c r="J4" s="14"/>
      <c r="K4" s="14"/>
      <c r="L4" s="83"/>
    </row>
    <row r="5" spans="1:14" s="51" customFormat="1" x14ac:dyDescent="0.25">
      <c r="A5" s="40" t="s">
        <v>480</v>
      </c>
      <c r="B5" s="40" t="s">
        <v>75</v>
      </c>
      <c r="C5" s="40" t="s">
        <v>0</v>
      </c>
      <c r="D5" s="40" t="s">
        <v>2</v>
      </c>
      <c r="E5" s="2" t="s">
        <v>603</v>
      </c>
      <c r="F5" s="2" t="s">
        <v>118</v>
      </c>
      <c r="G5" s="40" t="s">
        <v>3</v>
      </c>
      <c r="H5" s="36" t="s">
        <v>475</v>
      </c>
      <c r="I5" s="75" t="s">
        <v>478</v>
      </c>
      <c r="J5" s="319" t="s">
        <v>476</v>
      </c>
      <c r="K5" s="36" t="s">
        <v>477</v>
      </c>
      <c r="L5" s="75" t="s">
        <v>479</v>
      </c>
      <c r="M5" s="31"/>
    </row>
    <row r="6" spans="1:14" x14ac:dyDescent="0.25">
      <c r="A6" s="41" t="s">
        <v>4</v>
      </c>
      <c r="B6" s="41">
        <v>1</v>
      </c>
      <c r="C6" s="42" t="s">
        <v>238</v>
      </c>
      <c r="D6" s="332">
        <v>1</v>
      </c>
      <c r="E6" s="41" t="s">
        <v>206</v>
      </c>
      <c r="F6" s="37">
        <v>990.5</v>
      </c>
      <c r="G6" s="43">
        <v>13.353064272211721</v>
      </c>
      <c r="H6" s="37">
        <v>20.109800760600429</v>
      </c>
      <c r="I6" s="78">
        <v>0.03</v>
      </c>
      <c r="J6" s="17">
        <v>-5.9901992393995727</v>
      </c>
      <c r="K6" s="37">
        <v>-3.0564701872062998</v>
      </c>
      <c r="L6" s="78">
        <v>0.02</v>
      </c>
      <c r="M6" s="9"/>
    </row>
    <row r="7" spans="1:14" x14ac:dyDescent="0.25">
      <c r="A7" s="41"/>
      <c r="B7" s="41">
        <v>2</v>
      </c>
      <c r="C7" s="2" t="s">
        <v>6</v>
      </c>
      <c r="D7" s="333"/>
      <c r="E7" s="40" t="s">
        <v>206</v>
      </c>
      <c r="F7" s="44">
        <v>990.5</v>
      </c>
      <c r="G7" s="44">
        <v>13.353064272211721</v>
      </c>
      <c r="H7" s="44">
        <v>20.007190547988383</v>
      </c>
      <c r="I7" s="79">
        <v>0.08</v>
      </c>
      <c r="J7" s="324">
        <v>-6.0928094520116183</v>
      </c>
      <c r="K7" s="44">
        <v>-3.1624375999999996</v>
      </c>
      <c r="L7" s="79">
        <v>0.09</v>
      </c>
      <c r="M7" s="11"/>
    </row>
    <row r="8" spans="1:14" x14ac:dyDescent="0.25">
      <c r="A8" s="41"/>
      <c r="B8" s="41">
        <v>3</v>
      </c>
      <c r="C8" s="8" t="s">
        <v>7</v>
      </c>
      <c r="D8" s="331">
        <v>2</v>
      </c>
      <c r="E8" s="41" t="s">
        <v>205</v>
      </c>
      <c r="F8" s="43">
        <v>816</v>
      </c>
      <c r="G8" s="43">
        <v>13.863259609325773</v>
      </c>
      <c r="H8" s="43">
        <v>20.2152284820007</v>
      </c>
      <c r="I8" s="78">
        <v>0.1</v>
      </c>
      <c r="J8" s="17">
        <v>-5.884771517999301</v>
      </c>
      <c r="K8" s="43">
        <v>-2.8864870800000002</v>
      </c>
      <c r="L8" s="78">
        <v>0.08</v>
      </c>
      <c r="M8" s="11"/>
    </row>
    <row r="9" spans="1:14" x14ac:dyDescent="0.25">
      <c r="A9" s="41"/>
      <c r="B9" s="41">
        <v>4</v>
      </c>
      <c r="C9" s="8" t="s">
        <v>8</v>
      </c>
      <c r="D9" s="332"/>
      <c r="E9" s="41" t="s">
        <v>205</v>
      </c>
      <c r="F9" s="43">
        <v>816</v>
      </c>
      <c r="G9" s="43">
        <v>13.863259609325773</v>
      </c>
      <c r="H9" s="43">
        <v>20.459871126846089</v>
      </c>
      <c r="I9" s="78">
        <v>0.1</v>
      </c>
      <c r="J9" s="17">
        <v>-5.6401288731539125</v>
      </c>
      <c r="K9" s="43">
        <v>-5.3821249799999995</v>
      </c>
      <c r="L9" s="78">
        <v>0.08</v>
      </c>
      <c r="M9" s="11"/>
    </row>
    <row r="10" spans="1:14" x14ac:dyDescent="0.25">
      <c r="A10" s="41"/>
      <c r="B10" s="41">
        <v>5</v>
      </c>
      <c r="C10" s="8" t="s">
        <v>9</v>
      </c>
      <c r="D10" s="332"/>
      <c r="E10" s="41" t="s">
        <v>205</v>
      </c>
      <c r="F10" s="43">
        <v>816</v>
      </c>
      <c r="G10" s="43">
        <v>13.863259609325773</v>
      </c>
      <c r="H10" s="43">
        <v>20.499475430150994</v>
      </c>
      <c r="I10" s="78">
        <v>0.1</v>
      </c>
      <c r="J10" s="17">
        <v>-5.6005245698490072</v>
      </c>
      <c r="K10" s="43">
        <v>-3.1225718100000002</v>
      </c>
      <c r="L10" s="78">
        <v>0.08</v>
      </c>
      <c r="M10" s="11"/>
    </row>
    <row r="11" spans="1:14" x14ac:dyDescent="0.25">
      <c r="A11" s="41"/>
      <c r="B11" s="41">
        <v>6</v>
      </c>
      <c r="C11" s="2" t="s">
        <v>10</v>
      </c>
      <c r="D11" s="333"/>
      <c r="E11" s="40" t="s">
        <v>205</v>
      </c>
      <c r="F11" s="44">
        <v>816</v>
      </c>
      <c r="G11" s="44">
        <v>13.863259609325773</v>
      </c>
      <c r="H11" s="44">
        <v>20.516320207416747</v>
      </c>
      <c r="I11" s="79">
        <v>0.1</v>
      </c>
      <c r="J11" s="324">
        <v>-5.5836797925832542</v>
      </c>
      <c r="K11" s="44">
        <v>-3.3463845599999997</v>
      </c>
      <c r="L11" s="79">
        <v>0.08</v>
      </c>
      <c r="M11" s="11"/>
    </row>
    <row r="12" spans="1:14" x14ac:dyDescent="0.25">
      <c r="A12" s="41"/>
      <c r="B12" s="41">
        <v>7</v>
      </c>
      <c r="C12" s="8" t="s">
        <v>11</v>
      </c>
      <c r="D12" s="331">
        <v>3</v>
      </c>
      <c r="E12" s="41" t="s">
        <v>205</v>
      </c>
      <c r="F12" s="43">
        <v>815.625</v>
      </c>
      <c r="G12" s="43">
        <v>13.864356017643352</v>
      </c>
      <c r="H12" s="43">
        <v>20.217272938606992</v>
      </c>
      <c r="I12" s="78">
        <v>0.18</v>
      </c>
      <c r="J12" s="17">
        <v>-5.8827270613930089</v>
      </c>
      <c r="K12" s="43">
        <v>-2.9625270100000005</v>
      </c>
      <c r="L12" s="78">
        <v>0.13</v>
      </c>
      <c r="M12" s="11"/>
    </row>
    <row r="13" spans="1:14" x14ac:dyDescent="0.25">
      <c r="A13" s="41"/>
      <c r="B13" s="41">
        <v>8</v>
      </c>
      <c r="C13" s="8" t="s">
        <v>12</v>
      </c>
      <c r="D13" s="332"/>
      <c r="E13" s="41" t="s">
        <v>205</v>
      </c>
      <c r="F13" s="43">
        <v>815.625</v>
      </c>
      <c r="G13" s="43">
        <v>13.864356017643352</v>
      </c>
      <c r="H13" s="43">
        <v>20.375958296280849</v>
      </c>
      <c r="I13" s="78">
        <v>0.18</v>
      </c>
      <c r="J13" s="17">
        <v>-5.724041703719152</v>
      </c>
      <c r="K13" s="43">
        <v>-2.8171878299999999</v>
      </c>
      <c r="L13" s="78">
        <v>0.13</v>
      </c>
      <c r="M13" s="11"/>
    </row>
    <row r="14" spans="1:14" x14ac:dyDescent="0.25">
      <c r="A14" s="41"/>
      <c r="B14" s="41">
        <v>9</v>
      </c>
      <c r="C14" s="2" t="s">
        <v>13</v>
      </c>
      <c r="D14" s="333"/>
      <c r="E14" s="40" t="s">
        <v>205</v>
      </c>
      <c r="F14" s="44">
        <v>815.625</v>
      </c>
      <c r="G14" s="44">
        <v>13.864356017643352</v>
      </c>
      <c r="H14" s="44">
        <v>20.100716324249017</v>
      </c>
      <c r="I14" s="79">
        <v>0.18</v>
      </c>
      <c r="J14" s="324">
        <v>-5.9992836757509842</v>
      </c>
      <c r="K14" s="44">
        <v>-2.91102332</v>
      </c>
      <c r="L14" s="79">
        <v>0.13</v>
      </c>
      <c r="M14" s="11"/>
    </row>
    <row r="15" spans="1:14" x14ac:dyDescent="0.25">
      <c r="A15" s="41"/>
      <c r="B15" s="41">
        <v>10</v>
      </c>
      <c r="C15" s="8" t="s">
        <v>263</v>
      </c>
      <c r="D15" s="331">
        <v>4</v>
      </c>
      <c r="E15" s="41" t="s">
        <v>207</v>
      </c>
      <c r="F15" s="43">
        <v>743.75</v>
      </c>
      <c r="G15" s="43">
        <v>14.074500945179585</v>
      </c>
      <c r="H15" s="43">
        <v>20.765601461056946</v>
      </c>
      <c r="I15" s="78">
        <v>0.19</v>
      </c>
      <c r="J15" s="17">
        <v>-5.3343985389430557</v>
      </c>
      <c r="K15" s="43">
        <v>-5.86387473</v>
      </c>
      <c r="L15" s="78">
        <v>0.04</v>
      </c>
      <c r="M15" s="11"/>
    </row>
    <row r="16" spans="1:14" x14ac:dyDescent="0.25">
      <c r="A16" s="41"/>
      <c r="B16" s="41">
        <v>11</v>
      </c>
      <c r="C16" s="8" t="s">
        <v>264</v>
      </c>
      <c r="D16" s="332"/>
      <c r="E16" s="41" t="s">
        <v>207</v>
      </c>
      <c r="F16" s="43">
        <v>743.75</v>
      </c>
      <c r="G16" s="43">
        <v>14.074500945179585</v>
      </c>
      <c r="H16" s="43">
        <v>20.330462341501594</v>
      </c>
      <c r="I16" s="78">
        <v>0.19</v>
      </c>
      <c r="J16" s="17">
        <v>-5.7695376584984075</v>
      </c>
      <c r="K16" s="43">
        <v>-5.988321420000001</v>
      </c>
      <c r="L16" s="78">
        <v>0.04</v>
      </c>
      <c r="M16" s="11"/>
    </row>
    <row r="17" spans="1:13" x14ac:dyDescent="0.25">
      <c r="A17" s="41"/>
      <c r="B17" s="41">
        <v>12</v>
      </c>
      <c r="C17" s="8" t="s">
        <v>265</v>
      </c>
      <c r="D17" s="332"/>
      <c r="E17" s="41" t="s">
        <v>207</v>
      </c>
      <c r="F17" s="43">
        <v>743.75</v>
      </c>
      <c r="G17" s="43">
        <v>14.074500945179585</v>
      </c>
      <c r="H17" s="43">
        <v>20.365956152285339</v>
      </c>
      <c r="I17" s="78">
        <v>0.19</v>
      </c>
      <c r="J17" s="17">
        <v>-5.7340438477146627</v>
      </c>
      <c r="K17" s="43">
        <v>-5.4356287400000012</v>
      </c>
      <c r="L17" s="78">
        <v>0.04</v>
      </c>
      <c r="M17" s="11"/>
    </row>
    <row r="18" spans="1:13" x14ac:dyDescent="0.25">
      <c r="A18" s="41"/>
      <c r="B18" s="41">
        <v>13</v>
      </c>
      <c r="C18" s="2" t="s">
        <v>266</v>
      </c>
      <c r="D18" s="333"/>
      <c r="E18" s="40" t="s">
        <v>207</v>
      </c>
      <c r="F18" s="44">
        <v>743.75</v>
      </c>
      <c r="G18" s="44">
        <v>14.074500945179585</v>
      </c>
      <c r="H18" s="44">
        <v>20.432337982414616</v>
      </c>
      <c r="I18" s="79">
        <v>0.19</v>
      </c>
      <c r="J18" s="324">
        <v>-5.6676620175853856</v>
      </c>
      <c r="K18" s="44">
        <v>-5.9242308700000006</v>
      </c>
      <c r="L18" s="79">
        <v>0.04</v>
      </c>
      <c r="M18" s="11"/>
    </row>
    <row r="19" spans="1:13" x14ac:dyDescent="0.25">
      <c r="A19" s="41"/>
      <c r="B19" s="41">
        <v>14</v>
      </c>
      <c r="C19" s="8" t="s">
        <v>267</v>
      </c>
      <c r="D19" s="331">
        <v>5</v>
      </c>
      <c r="E19" s="41" t="s">
        <v>208</v>
      </c>
      <c r="F19" s="7">
        <v>725</v>
      </c>
      <c r="G19" s="37">
        <v>14.129</v>
      </c>
      <c r="H19" s="7">
        <v>19.690440433259294</v>
      </c>
      <c r="I19" s="78">
        <v>0.03</v>
      </c>
      <c r="J19" s="17">
        <v>-6.4095595667407075</v>
      </c>
      <c r="K19" s="7">
        <v>-6.0824838245661725</v>
      </c>
      <c r="L19" s="78">
        <v>0.02</v>
      </c>
      <c r="M19" s="11"/>
    </row>
    <row r="20" spans="1:13" x14ac:dyDescent="0.25">
      <c r="A20" s="41"/>
      <c r="B20" s="41">
        <v>15</v>
      </c>
      <c r="C20" s="8" t="s">
        <v>268</v>
      </c>
      <c r="D20" s="332"/>
      <c r="E20" s="41" t="s">
        <v>208</v>
      </c>
      <c r="F20" s="7">
        <v>725</v>
      </c>
      <c r="G20" s="37">
        <v>14.129</v>
      </c>
      <c r="H20" s="7">
        <v>19.468020105923294</v>
      </c>
      <c r="I20" s="78">
        <v>0.03</v>
      </c>
      <c r="J20" s="17">
        <v>-6.6319798940767072</v>
      </c>
      <c r="K20" s="7">
        <v>-4.9365562184677882</v>
      </c>
      <c r="L20" s="78">
        <v>0.02</v>
      </c>
      <c r="M20" s="11"/>
    </row>
    <row r="21" spans="1:13" x14ac:dyDescent="0.25">
      <c r="A21" s="41"/>
      <c r="B21" s="41">
        <v>16</v>
      </c>
      <c r="C21" s="8" t="s">
        <v>269</v>
      </c>
      <c r="D21" s="332"/>
      <c r="E21" s="41" t="s">
        <v>208</v>
      </c>
      <c r="F21" s="43">
        <v>725</v>
      </c>
      <c r="G21" s="3">
        <v>14.129321361058601</v>
      </c>
      <c r="H21" s="43">
        <v>19.617650983542607</v>
      </c>
      <c r="I21" s="78">
        <v>0.32</v>
      </c>
      <c r="J21" s="17">
        <v>-6.4823490164573947</v>
      </c>
      <c r="K21" s="43">
        <v>-5.0642037999999996</v>
      </c>
      <c r="L21" s="78">
        <v>7.0000000000000007E-2</v>
      </c>
      <c r="M21" s="11"/>
    </row>
    <row r="22" spans="1:13" x14ac:dyDescent="0.25">
      <c r="A22" s="41"/>
      <c r="B22" s="41">
        <v>17</v>
      </c>
      <c r="C22" s="8" t="s">
        <v>270</v>
      </c>
      <c r="D22" s="332"/>
      <c r="E22" s="41" t="s">
        <v>208</v>
      </c>
      <c r="F22" s="43">
        <v>725</v>
      </c>
      <c r="G22" s="3">
        <v>14.129321361058601</v>
      </c>
      <c r="H22" s="43">
        <v>19.654991024830675</v>
      </c>
      <c r="I22" s="78">
        <v>0.32</v>
      </c>
      <c r="J22" s="17">
        <v>-6.4450089751693262</v>
      </c>
      <c r="K22" s="43">
        <v>-6.95629645</v>
      </c>
      <c r="L22" s="78">
        <v>7.0000000000000007E-2</v>
      </c>
      <c r="M22" s="11"/>
    </row>
    <row r="23" spans="1:13" x14ac:dyDescent="0.25">
      <c r="A23" s="41"/>
      <c r="B23" s="41">
        <v>18</v>
      </c>
      <c r="C23" s="2" t="s">
        <v>271</v>
      </c>
      <c r="D23" s="333"/>
      <c r="E23" s="40" t="s">
        <v>208</v>
      </c>
      <c r="F23" s="44">
        <v>725</v>
      </c>
      <c r="G23" s="4">
        <v>14.129321361058601</v>
      </c>
      <c r="H23" s="44">
        <v>19.598398693044313</v>
      </c>
      <c r="I23" s="79">
        <v>0.32</v>
      </c>
      <c r="J23" s="324">
        <v>-6.5016013069556884</v>
      </c>
      <c r="K23" s="44">
        <v>-6.9036460400000017</v>
      </c>
      <c r="L23" s="79">
        <v>7.0000000000000007E-2</v>
      </c>
      <c r="M23" s="11"/>
    </row>
    <row r="24" spans="1:13" x14ac:dyDescent="0.25">
      <c r="A24" s="41"/>
      <c r="B24" s="41">
        <v>19</v>
      </c>
      <c r="C24" s="8" t="s">
        <v>272</v>
      </c>
      <c r="D24" s="331">
        <v>6</v>
      </c>
      <c r="E24" s="41" t="s">
        <v>209</v>
      </c>
      <c r="F24" s="43">
        <v>625</v>
      </c>
      <c r="G24" s="3">
        <v>14.512980256248687</v>
      </c>
      <c r="H24" s="43">
        <v>19.954112709770175</v>
      </c>
      <c r="I24" s="78">
        <v>0.18</v>
      </c>
      <c r="J24" s="17">
        <v>-6.145887290229826</v>
      </c>
      <c r="K24" s="43">
        <v>-4.3328678499999995</v>
      </c>
      <c r="L24" s="78">
        <v>0.13</v>
      </c>
      <c r="M24" s="11"/>
    </row>
    <row r="25" spans="1:13" x14ac:dyDescent="0.25">
      <c r="A25" s="41"/>
      <c r="B25" s="41">
        <v>20</v>
      </c>
      <c r="C25" s="8" t="s">
        <v>273</v>
      </c>
      <c r="D25" s="332"/>
      <c r="E25" s="41" t="s">
        <v>209</v>
      </c>
      <c r="F25" s="43">
        <v>625</v>
      </c>
      <c r="G25" s="5">
        <v>14.512980256248687</v>
      </c>
      <c r="H25" s="43">
        <v>19.915638199712781</v>
      </c>
      <c r="I25" s="78">
        <v>0.18</v>
      </c>
      <c r="J25" s="17">
        <v>-6.1843618002872205</v>
      </c>
      <c r="K25" s="43">
        <v>-3.9022929699999995</v>
      </c>
      <c r="L25" s="78">
        <v>0.13</v>
      </c>
      <c r="M25" s="11"/>
    </row>
    <row r="26" spans="1:13" x14ac:dyDescent="0.25">
      <c r="A26" s="41"/>
      <c r="B26" s="41">
        <v>21</v>
      </c>
      <c r="C26" s="2" t="s">
        <v>274</v>
      </c>
      <c r="D26" s="333"/>
      <c r="E26" s="40" t="s">
        <v>209</v>
      </c>
      <c r="F26" s="44">
        <v>625</v>
      </c>
      <c r="G26" s="4">
        <v>14.512980256248687</v>
      </c>
      <c r="H26" s="44">
        <v>19.922834640000001</v>
      </c>
      <c r="I26" s="79">
        <v>0.18</v>
      </c>
      <c r="J26" s="324">
        <v>-6.17716536</v>
      </c>
      <c r="K26" s="44">
        <v>-3.8023092900000002</v>
      </c>
      <c r="L26" s="79">
        <v>0.13</v>
      </c>
      <c r="M26" s="11"/>
    </row>
    <row r="27" spans="1:13" x14ac:dyDescent="0.25">
      <c r="A27" s="41"/>
      <c r="B27" s="41">
        <v>22</v>
      </c>
      <c r="C27" s="8" t="s">
        <v>275</v>
      </c>
      <c r="D27" s="331">
        <v>7</v>
      </c>
      <c r="E27" s="41" t="s">
        <v>210</v>
      </c>
      <c r="F27" s="43">
        <v>620</v>
      </c>
      <c r="G27" s="5">
        <v>14.520474480151229</v>
      </c>
      <c r="H27" s="43">
        <v>20.030105176060655</v>
      </c>
      <c r="I27" s="78">
        <v>0.18</v>
      </c>
      <c r="J27" s="17">
        <v>-6.0698948239393467</v>
      </c>
      <c r="K27" s="43">
        <v>-4.994050249999999</v>
      </c>
      <c r="L27" s="78">
        <v>0.13</v>
      </c>
      <c r="M27" s="11"/>
    </row>
    <row r="28" spans="1:13" x14ac:dyDescent="0.25">
      <c r="A28" s="41"/>
      <c r="B28" s="41">
        <v>23</v>
      </c>
      <c r="C28" s="8" t="s">
        <v>276</v>
      </c>
      <c r="D28" s="332"/>
      <c r="E28" s="41" t="s">
        <v>210</v>
      </c>
      <c r="F28" s="43">
        <v>620</v>
      </c>
      <c r="G28" s="5">
        <v>14.520474480151229</v>
      </c>
      <c r="H28" s="43">
        <v>20.110769156020744</v>
      </c>
      <c r="I28" s="78">
        <v>0.2</v>
      </c>
      <c r="J28" s="17">
        <v>-5.9892308439792572</v>
      </c>
      <c r="K28" s="43">
        <v>-5.1272946299999997</v>
      </c>
      <c r="L28" s="78">
        <v>0</v>
      </c>
      <c r="M28" s="11"/>
    </row>
    <row r="29" spans="1:13" x14ac:dyDescent="0.25">
      <c r="A29" s="41"/>
      <c r="B29" s="41">
        <v>24</v>
      </c>
      <c r="C29" s="8" t="s">
        <v>277</v>
      </c>
      <c r="D29" s="332"/>
      <c r="E29" s="41" t="s">
        <v>210</v>
      </c>
      <c r="F29" s="43">
        <v>620</v>
      </c>
      <c r="G29" s="5">
        <v>14.520474480151229</v>
      </c>
      <c r="H29" s="43">
        <v>19.837629092841045</v>
      </c>
      <c r="I29" s="78">
        <v>0.18</v>
      </c>
      <c r="J29" s="17">
        <v>-6.2623709071589566</v>
      </c>
      <c r="K29" s="43">
        <v>-4.2378228800000004</v>
      </c>
      <c r="L29" s="78">
        <v>0.13</v>
      </c>
      <c r="M29" s="11"/>
    </row>
    <row r="30" spans="1:13" x14ac:dyDescent="0.25">
      <c r="A30" s="41"/>
      <c r="B30" s="41">
        <v>25</v>
      </c>
      <c r="C30" s="2" t="s">
        <v>278</v>
      </c>
      <c r="D30" s="333"/>
      <c r="E30" s="40" t="s">
        <v>210</v>
      </c>
      <c r="F30" s="44">
        <v>620</v>
      </c>
      <c r="G30" s="4">
        <v>14.520474480151229</v>
      </c>
      <c r="H30" s="44">
        <v>20.303074938781563</v>
      </c>
      <c r="I30" s="79">
        <v>0.18</v>
      </c>
      <c r="J30" s="324">
        <v>-5.7969250612184382</v>
      </c>
      <c r="K30" s="44">
        <v>-4.3389152499999994</v>
      </c>
      <c r="L30" s="79">
        <v>0.13</v>
      </c>
      <c r="M30" s="11"/>
    </row>
    <row r="31" spans="1:13" x14ac:dyDescent="0.25">
      <c r="A31" s="41"/>
      <c r="B31" s="41">
        <v>26</v>
      </c>
      <c r="C31" s="8" t="s">
        <v>279</v>
      </c>
      <c r="D31" s="331">
        <v>8</v>
      </c>
      <c r="E31" s="41" t="s">
        <v>211</v>
      </c>
      <c r="F31" s="43">
        <v>615.5</v>
      </c>
      <c r="G31" s="5">
        <v>14.527219281663516</v>
      </c>
      <c r="H31" s="43">
        <v>20.413789512938706</v>
      </c>
      <c r="I31" s="78">
        <v>0.21069733333333335</v>
      </c>
      <c r="J31" s="17">
        <v>-5.6862104870612953</v>
      </c>
      <c r="K31" s="43">
        <v>-3.9821358099999999</v>
      </c>
      <c r="L31" s="78">
        <v>0.04</v>
      </c>
      <c r="M31" s="11"/>
    </row>
    <row r="32" spans="1:13" x14ac:dyDescent="0.25">
      <c r="A32" s="41"/>
      <c r="B32" s="41">
        <v>27</v>
      </c>
      <c r="C32" s="8" t="s">
        <v>280</v>
      </c>
      <c r="D32" s="332"/>
      <c r="E32" s="41" t="s">
        <v>211</v>
      </c>
      <c r="F32" s="43">
        <v>615.5</v>
      </c>
      <c r="G32" s="5">
        <v>14.527219281663516</v>
      </c>
      <c r="H32" s="43">
        <v>20.151671754127584</v>
      </c>
      <c r="I32" s="78">
        <v>0.19</v>
      </c>
      <c r="J32" s="17">
        <v>-5.9483282458724176</v>
      </c>
      <c r="K32" s="43">
        <v>-4.2761449000000002</v>
      </c>
      <c r="L32" s="78">
        <v>0.04</v>
      </c>
      <c r="M32" s="11"/>
    </row>
    <row r="33" spans="1:13" x14ac:dyDescent="0.25">
      <c r="A33" s="41"/>
      <c r="B33" s="41">
        <v>28</v>
      </c>
      <c r="C33" s="2" t="s">
        <v>281</v>
      </c>
      <c r="D33" s="333"/>
      <c r="E33" s="40" t="s">
        <v>211</v>
      </c>
      <c r="F33" s="44">
        <v>615.5</v>
      </c>
      <c r="G33" s="4">
        <v>14.527219281663516</v>
      </c>
      <c r="H33" s="44">
        <v>18.971434404914508</v>
      </c>
      <c r="I33" s="79">
        <v>0.19</v>
      </c>
      <c r="J33" s="324">
        <v>-7.1285655950854938</v>
      </c>
      <c r="K33" s="44">
        <v>-3.9424703199999991</v>
      </c>
      <c r="L33" s="79">
        <v>0.04</v>
      </c>
      <c r="M33" s="11"/>
    </row>
    <row r="34" spans="1:13" x14ac:dyDescent="0.25">
      <c r="A34" s="41"/>
      <c r="B34" s="41">
        <v>29</v>
      </c>
      <c r="C34" s="8" t="s">
        <v>282</v>
      </c>
      <c r="D34" s="331">
        <v>9</v>
      </c>
      <c r="E34" s="41" t="s">
        <v>212</v>
      </c>
      <c r="F34" s="43">
        <v>609</v>
      </c>
      <c r="G34" s="5">
        <v>14.53696177273682</v>
      </c>
      <c r="H34" s="43">
        <v>19.619725854065859</v>
      </c>
      <c r="I34" s="78">
        <v>0.08</v>
      </c>
      <c r="J34" s="17">
        <v>-6.4802741459341426</v>
      </c>
      <c r="K34" s="43">
        <v>-5.2737137999999986</v>
      </c>
      <c r="L34" s="78">
        <v>0.09</v>
      </c>
      <c r="M34" s="11"/>
    </row>
    <row r="35" spans="1:13" x14ac:dyDescent="0.25">
      <c r="A35" s="41"/>
      <c r="B35" s="41">
        <v>30</v>
      </c>
      <c r="C35" s="8" t="s">
        <v>283</v>
      </c>
      <c r="D35" s="332"/>
      <c r="E35" s="41" t="s">
        <v>212</v>
      </c>
      <c r="F35" s="43">
        <v>609</v>
      </c>
      <c r="G35" s="5">
        <v>14.53696177273682</v>
      </c>
      <c r="H35" s="43">
        <v>19.662382488462644</v>
      </c>
      <c r="I35" s="78">
        <v>0.18</v>
      </c>
      <c r="J35" s="17">
        <v>-6.4376175115373577</v>
      </c>
      <c r="K35" s="43">
        <v>-4.9330722999999992</v>
      </c>
      <c r="L35" s="78">
        <v>0.13</v>
      </c>
      <c r="M35" s="11"/>
    </row>
    <row r="36" spans="1:13" x14ac:dyDescent="0.25">
      <c r="A36" s="41"/>
      <c r="B36" s="41">
        <v>31</v>
      </c>
      <c r="C36" s="2" t="s">
        <v>284</v>
      </c>
      <c r="D36" s="333"/>
      <c r="E36" s="40" t="s">
        <v>212</v>
      </c>
      <c r="F36" s="44">
        <v>609</v>
      </c>
      <c r="G36" s="4">
        <v>14.53696177273682</v>
      </c>
      <c r="H36" s="44">
        <v>19.564018836846209</v>
      </c>
      <c r="I36" s="79">
        <v>0.18</v>
      </c>
      <c r="J36" s="324">
        <v>-6.5359811631537923</v>
      </c>
      <c r="K36" s="44">
        <v>-4.7187927599999995</v>
      </c>
      <c r="L36" s="79">
        <v>0.13</v>
      </c>
      <c r="M36" s="11"/>
    </row>
    <row r="37" spans="1:13" x14ac:dyDescent="0.25">
      <c r="A37" s="41"/>
      <c r="B37" s="41">
        <v>32</v>
      </c>
      <c r="C37" s="8" t="s">
        <v>285</v>
      </c>
      <c r="D37" s="331">
        <v>10</v>
      </c>
      <c r="E37" s="41" t="s">
        <v>213</v>
      </c>
      <c r="F37" s="43">
        <v>605</v>
      </c>
      <c r="G37" s="5">
        <v>14.542957151858854</v>
      </c>
      <c r="H37" s="43">
        <v>19.655660079126264</v>
      </c>
      <c r="I37" s="78">
        <v>0.1</v>
      </c>
      <c r="J37" s="17">
        <v>-6.4443399208737375</v>
      </c>
      <c r="K37" s="43">
        <v>-6.0832372799999996</v>
      </c>
      <c r="L37" s="78">
        <v>0.08</v>
      </c>
      <c r="M37" s="11"/>
    </row>
    <row r="38" spans="1:13" x14ac:dyDescent="0.25">
      <c r="A38" s="41"/>
      <c r="B38" s="41">
        <v>33</v>
      </c>
      <c r="C38" s="8" t="s">
        <v>286</v>
      </c>
      <c r="D38" s="332"/>
      <c r="E38" s="41" t="s">
        <v>213</v>
      </c>
      <c r="F38" s="43">
        <v>605</v>
      </c>
      <c r="G38" s="5">
        <v>14.542957151858854</v>
      </c>
      <c r="H38" s="43">
        <v>19.578022060628971</v>
      </c>
      <c r="I38" s="78">
        <v>0.1</v>
      </c>
      <c r="J38" s="17">
        <v>-6.5219779393710304</v>
      </c>
      <c r="K38" s="43">
        <v>-5.5585598400000009</v>
      </c>
      <c r="L38" s="78">
        <v>0.08</v>
      </c>
      <c r="M38" s="11"/>
    </row>
    <row r="39" spans="1:13" x14ac:dyDescent="0.25">
      <c r="A39" s="41"/>
      <c r="B39" s="41">
        <v>34</v>
      </c>
      <c r="C39" s="8" t="s">
        <v>287</v>
      </c>
      <c r="D39" s="332"/>
      <c r="E39" s="41" t="s">
        <v>213</v>
      </c>
      <c r="F39" s="43">
        <v>605</v>
      </c>
      <c r="G39" s="5">
        <v>14.542957151858854</v>
      </c>
      <c r="H39" s="43">
        <v>19.479900775403273</v>
      </c>
      <c r="I39" s="78">
        <v>0.1</v>
      </c>
      <c r="J39" s="17">
        <v>-6.6200992245967285</v>
      </c>
      <c r="K39" s="43">
        <v>-5.4188403300000001</v>
      </c>
      <c r="L39" s="78">
        <v>0.08</v>
      </c>
      <c r="M39" s="11"/>
    </row>
    <row r="40" spans="1:13" x14ac:dyDescent="0.25">
      <c r="A40" s="41"/>
      <c r="B40" s="41">
        <v>35</v>
      </c>
      <c r="C40" s="8" t="s">
        <v>288</v>
      </c>
      <c r="D40" s="332"/>
      <c r="E40" s="41" t="s">
        <v>213</v>
      </c>
      <c r="F40" s="43">
        <v>605</v>
      </c>
      <c r="G40" s="5">
        <v>14.542957151858854</v>
      </c>
      <c r="H40" s="43">
        <v>19.70679656828494</v>
      </c>
      <c r="I40" s="78">
        <v>0.19</v>
      </c>
      <c r="J40" s="17">
        <v>-6.3932034317150617</v>
      </c>
      <c r="K40" s="43">
        <v>-5.9628870599999999</v>
      </c>
      <c r="L40" s="78">
        <v>0.04</v>
      </c>
      <c r="M40" s="11"/>
    </row>
    <row r="41" spans="1:13" x14ac:dyDescent="0.25">
      <c r="A41" s="41"/>
      <c r="B41" s="41">
        <v>36</v>
      </c>
      <c r="C41" s="8" t="s">
        <v>289</v>
      </c>
      <c r="D41" s="332"/>
      <c r="E41" s="41" t="s">
        <v>213</v>
      </c>
      <c r="F41" s="43">
        <v>605</v>
      </c>
      <c r="G41" s="5">
        <v>14.542957151858854</v>
      </c>
      <c r="H41" s="43">
        <v>19.737587164349932</v>
      </c>
      <c r="I41" s="78">
        <v>0.19</v>
      </c>
      <c r="J41" s="17">
        <v>-6.3624128356500691</v>
      </c>
      <c r="K41" s="43">
        <v>-5.4401705900000001</v>
      </c>
      <c r="L41" s="78">
        <v>0.04</v>
      </c>
      <c r="M41" s="11"/>
    </row>
    <row r="42" spans="1:13" x14ac:dyDescent="0.25">
      <c r="A42" s="41"/>
      <c r="B42" s="41">
        <v>37</v>
      </c>
      <c r="C42" s="2" t="s">
        <v>290</v>
      </c>
      <c r="D42" s="333"/>
      <c r="E42" s="40" t="s">
        <v>213</v>
      </c>
      <c r="F42" s="44">
        <v>605</v>
      </c>
      <c r="G42" s="4">
        <v>14.542957151858854</v>
      </c>
      <c r="H42" s="44">
        <v>19.6466197305859</v>
      </c>
      <c r="I42" s="79">
        <v>0.19</v>
      </c>
      <c r="J42" s="324">
        <v>-6.4533802694141009</v>
      </c>
      <c r="K42" s="44">
        <v>-6.4954946700000002</v>
      </c>
      <c r="L42" s="79">
        <v>0.04</v>
      </c>
      <c r="M42" s="11"/>
    </row>
    <row r="43" spans="1:13" x14ac:dyDescent="0.25">
      <c r="A43" s="41"/>
      <c r="B43" s="41">
        <v>38</v>
      </c>
      <c r="C43" s="8" t="s">
        <v>307</v>
      </c>
      <c r="D43" s="331">
        <v>11</v>
      </c>
      <c r="E43" s="41" t="s">
        <v>214</v>
      </c>
      <c r="F43" s="43">
        <v>493</v>
      </c>
      <c r="G43" s="5">
        <v>14.933318032786886</v>
      </c>
      <c r="H43" s="43">
        <v>20.635281918670533</v>
      </c>
      <c r="I43" s="78">
        <v>0.11</v>
      </c>
      <c r="J43" s="17">
        <v>-5.4647180813294689</v>
      </c>
      <c r="K43" s="43">
        <v>-4.3438218399999995</v>
      </c>
      <c r="L43" s="78">
        <v>7.0000000000000007E-2</v>
      </c>
      <c r="M43" s="11"/>
    </row>
    <row r="44" spans="1:13" x14ac:dyDescent="0.25">
      <c r="A44" s="41"/>
      <c r="B44" s="41">
        <v>39</v>
      </c>
      <c r="C44" s="8" t="s">
        <v>308</v>
      </c>
      <c r="D44" s="332"/>
      <c r="E44" s="41" t="s">
        <v>214</v>
      </c>
      <c r="F44" s="43">
        <v>493</v>
      </c>
      <c r="G44" s="5">
        <v>14.933318032786886</v>
      </c>
      <c r="H44" s="43">
        <v>21.369908799554501</v>
      </c>
      <c r="I44" s="78">
        <v>0.15141866666666667</v>
      </c>
      <c r="J44" s="17">
        <v>-4.7300912004455</v>
      </c>
      <c r="K44" s="43">
        <v>-3.4288322099999995</v>
      </c>
      <c r="L44" s="78">
        <v>9.635733333333335E-2</v>
      </c>
      <c r="M44" s="11"/>
    </row>
    <row r="45" spans="1:13" x14ac:dyDescent="0.25">
      <c r="A45" s="41"/>
      <c r="B45" s="41">
        <v>40</v>
      </c>
      <c r="C45" s="8" t="s">
        <v>309</v>
      </c>
      <c r="D45" s="332"/>
      <c r="E45" s="41" t="s">
        <v>214</v>
      </c>
      <c r="F45" s="43">
        <v>493</v>
      </c>
      <c r="G45" s="5">
        <v>14.933318032786886</v>
      </c>
      <c r="H45" s="43">
        <v>20.179013920034851</v>
      </c>
      <c r="I45" s="78">
        <v>0.32</v>
      </c>
      <c r="J45" s="17">
        <v>-5.9209860799651501</v>
      </c>
      <c r="K45" s="43">
        <v>-4.2089114799999994</v>
      </c>
      <c r="L45" s="78">
        <v>7.0000000000000007E-2</v>
      </c>
      <c r="M45" s="11"/>
    </row>
    <row r="46" spans="1:13" x14ac:dyDescent="0.25">
      <c r="A46" s="41"/>
      <c r="B46" s="41">
        <v>41</v>
      </c>
      <c r="C46" s="2" t="s">
        <v>306</v>
      </c>
      <c r="D46" s="333"/>
      <c r="E46" s="40" t="s">
        <v>214</v>
      </c>
      <c r="F46" s="44">
        <v>493</v>
      </c>
      <c r="G46" s="4">
        <v>14.933318032786886</v>
      </c>
      <c r="H46" s="44">
        <v>20.427353542982583</v>
      </c>
      <c r="I46" s="79">
        <v>0.08</v>
      </c>
      <c r="J46" s="324">
        <v>-5.672646457017418</v>
      </c>
      <c r="K46" s="44">
        <v>-4.0984440999999991</v>
      </c>
      <c r="L46" s="79">
        <v>0.09</v>
      </c>
      <c r="M46" s="11"/>
    </row>
    <row r="47" spans="1:13" x14ac:dyDescent="0.25">
      <c r="A47" s="41"/>
      <c r="B47" s="41">
        <v>42</v>
      </c>
      <c r="C47" s="8" t="s">
        <v>305</v>
      </c>
      <c r="D47" s="331">
        <v>12</v>
      </c>
      <c r="E47" s="41" t="s">
        <v>215</v>
      </c>
      <c r="F47" s="43">
        <v>485</v>
      </c>
      <c r="G47" s="5">
        <v>14.971508196721311</v>
      </c>
      <c r="H47" s="43">
        <v>20.663494848118628</v>
      </c>
      <c r="I47" s="78">
        <v>7.0000000000000007E-2</v>
      </c>
      <c r="J47" s="17">
        <v>-5.4365051518813736</v>
      </c>
      <c r="K47" s="43">
        <v>-6.0383757999999998</v>
      </c>
      <c r="L47" s="78">
        <v>0.06</v>
      </c>
      <c r="M47" s="11"/>
    </row>
    <row r="48" spans="1:13" x14ac:dyDescent="0.25">
      <c r="A48" s="41"/>
      <c r="B48" s="41">
        <v>43</v>
      </c>
      <c r="C48" s="8" t="s">
        <v>304</v>
      </c>
      <c r="D48" s="332"/>
      <c r="E48" s="41" t="s">
        <v>215</v>
      </c>
      <c r="F48" s="43">
        <v>485</v>
      </c>
      <c r="G48" s="5">
        <v>14.971508196721311</v>
      </c>
      <c r="H48" s="43">
        <v>20.30576769074445</v>
      </c>
      <c r="I48" s="78">
        <v>0.1</v>
      </c>
      <c r="J48" s="17">
        <v>-5.7942323092555519</v>
      </c>
      <c r="K48" s="43">
        <v>-5.5665064500000003</v>
      </c>
      <c r="L48" s="78">
        <v>0.08</v>
      </c>
      <c r="M48" s="11"/>
    </row>
    <row r="49" spans="1:13" x14ac:dyDescent="0.25">
      <c r="A49" s="41"/>
      <c r="B49" s="41">
        <v>44</v>
      </c>
      <c r="C49" s="8" t="s">
        <v>303</v>
      </c>
      <c r="D49" s="332"/>
      <c r="E49" s="41" t="s">
        <v>215</v>
      </c>
      <c r="F49" s="43">
        <v>485</v>
      </c>
      <c r="G49" s="5">
        <v>14.971508196721311</v>
      </c>
      <c r="H49" s="43">
        <v>20.042380842921023</v>
      </c>
      <c r="I49" s="78">
        <v>0.1</v>
      </c>
      <c r="J49" s="17">
        <v>-6.0576191570789781</v>
      </c>
      <c r="K49" s="43">
        <v>-6.4563255899999987</v>
      </c>
      <c r="L49" s="78">
        <v>0.08</v>
      </c>
      <c r="M49" s="11"/>
    </row>
    <row r="50" spans="1:13" x14ac:dyDescent="0.25">
      <c r="A50" s="41"/>
      <c r="B50" s="41">
        <v>45</v>
      </c>
      <c r="C50" s="8" t="s">
        <v>302</v>
      </c>
      <c r="D50" s="332"/>
      <c r="E50" s="41" t="s">
        <v>215</v>
      </c>
      <c r="F50" s="43">
        <v>485</v>
      </c>
      <c r="G50" s="5">
        <v>14.971508196721311</v>
      </c>
      <c r="H50" s="43">
        <v>19.959923383446409</v>
      </c>
      <c r="I50" s="78">
        <v>0.08</v>
      </c>
      <c r="J50" s="17">
        <v>-6.1400766165535927</v>
      </c>
      <c r="K50" s="43">
        <v>-4.2673179999999995</v>
      </c>
      <c r="L50" s="78">
        <v>0.09</v>
      </c>
      <c r="M50" s="11"/>
    </row>
    <row r="51" spans="1:13" x14ac:dyDescent="0.25">
      <c r="A51" s="41"/>
      <c r="B51" s="41">
        <v>46</v>
      </c>
      <c r="C51" s="8" t="s">
        <v>301</v>
      </c>
      <c r="D51" s="332"/>
      <c r="E51" s="41" t="s">
        <v>215</v>
      </c>
      <c r="F51" s="43">
        <v>485</v>
      </c>
      <c r="G51" s="5">
        <v>14.971508196721311</v>
      </c>
      <c r="H51" s="43">
        <v>19.982118348852449</v>
      </c>
      <c r="I51" s="78">
        <v>0.08</v>
      </c>
      <c r="J51" s="17">
        <v>-6.1178816511475524</v>
      </c>
      <c r="K51" s="43">
        <v>-5.4882048000000001</v>
      </c>
      <c r="L51" s="78">
        <v>0.09</v>
      </c>
      <c r="M51" s="11"/>
    </row>
    <row r="52" spans="1:13" x14ac:dyDescent="0.25">
      <c r="A52" s="41"/>
      <c r="B52" s="41">
        <v>47</v>
      </c>
      <c r="C52" s="8" t="s">
        <v>300</v>
      </c>
      <c r="D52" s="332"/>
      <c r="E52" s="41" t="s">
        <v>215</v>
      </c>
      <c r="F52" s="43">
        <v>485</v>
      </c>
      <c r="G52" s="5">
        <v>14.971508196721311</v>
      </c>
      <c r="H52" s="43">
        <v>19.975633765816699</v>
      </c>
      <c r="I52" s="78">
        <v>0.08</v>
      </c>
      <c r="J52" s="17">
        <v>-6.1243662341833023</v>
      </c>
      <c r="K52" s="43">
        <v>-5.2533724000000008</v>
      </c>
      <c r="L52" s="78">
        <v>0.09</v>
      </c>
      <c r="M52" s="11"/>
    </row>
    <row r="53" spans="1:13" x14ac:dyDescent="0.25">
      <c r="A53" s="41"/>
      <c r="B53" s="41">
        <v>48</v>
      </c>
      <c r="C53" s="2" t="s">
        <v>299</v>
      </c>
      <c r="D53" s="333"/>
      <c r="E53" s="40" t="s">
        <v>215</v>
      </c>
      <c r="F53" s="44">
        <v>485</v>
      </c>
      <c r="G53" s="4">
        <v>14.971508196721311</v>
      </c>
      <c r="H53" s="44">
        <v>20.148823493151511</v>
      </c>
      <c r="I53" s="79">
        <v>0.08</v>
      </c>
      <c r="J53" s="324">
        <v>-5.9511765068484905</v>
      </c>
      <c r="K53" s="44">
        <v>-4.0049944999999996</v>
      </c>
      <c r="L53" s="79">
        <v>0.09</v>
      </c>
      <c r="M53" s="11"/>
    </row>
    <row r="54" spans="1:13" x14ac:dyDescent="0.25">
      <c r="A54" s="41"/>
      <c r="B54" s="41">
        <v>49</v>
      </c>
      <c r="C54" s="8" t="s">
        <v>298</v>
      </c>
      <c r="D54" s="331">
        <v>13</v>
      </c>
      <c r="E54" s="41" t="s">
        <v>216</v>
      </c>
      <c r="F54" s="43">
        <v>403.5</v>
      </c>
      <c r="G54" s="5">
        <v>15.360570491803278</v>
      </c>
      <c r="H54" s="43">
        <v>19.83198861882537</v>
      </c>
      <c r="I54" s="78">
        <v>0.32</v>
      </c>
      <c r="J54" s="17">
        <v>-6.268011381174631</v>
      </c>
      <c r="K54" s="43">
        <v>-3.780661299999998</v>
      </c>
      <c r="L54" s="78">
        <v>7.0000000000000007E-2</v>
      </c>
      <c r="M54" s="11"/>
    </row>
    <row r="55" spans="1:13" x14ac:dyDescent="0.25">
      <c r="A55" s="41"/>
      <c r="B55" s="41">
        <v>50</v>
      </c>
      <c r="C55" s="8" t="s">
        <v>297</v>
      </c>
      <c r="D55" s="332"/>
      <c r="E55" s="41" t="s">
        <v>216</v>
      </c>
      <c r="F55" s="43">
        <v>403.5</v>
      </c>
      <c r="G55" s="5">
        <v>15.360570491803278</v>
      </c>
      <c r="H55" s="43">
        <v>20.017091456189203</v>
      </c>
      <c r="I55" s="78">
        <v>0.36569600000000002</v>
      </c>
      <c r="J55" s="17">
        <v>-6.0829085438107988</v>
      </c>
      <c r="K55" s="43">
        <v>-3.21640595</v>
      </c>
      <c r="L55" s="78">
        <v>7.9996000000000012E-2</v>
      </c>
      <c r="M55" s="11"/>
    </row>
    <row r="56" spans="1:13" x14ac:dyDescent="0.25">
      <c r="A56" s="41"/>
      <c r="B56" s="41">
        <v>51</v>
      </c>
      <c r="C56" s="2" t="s">
        <v>296</v>
      </c>
      <c r="D56" s="333"/>
      <c r="E56" s="40" t="s">
        <v>216</v>
      </c>
      <c r="F56" s="44">
        <v>403.5</v>
      </c>
      <c r="G56" s="4">
        <v>15.360570491803278</v>
      </c>
      <c r="H56" s="44">
        <v>19.931081173264161</v>
      </c>
      <c r="I56" s="79">
        <v>0.32</v>
      </c>
      <c r="J56" s="324">
        <v>-6.1689188267358404</v>
      </c>
      <c r="K56" s="44">
        <v>-4.68034909</v>
      </c>
      <c r="L56" s="79">
        <v>7.0000000000000007E-2</v>
      </c>
      <c r="M56" s="11"/>
    </row>
    <row r="57" spans="1:13" x14ac:dyDescent="0.25">
      <c r="A57" s="41"/>
      <c r="B57" s="41">
        <v>52</v>
      </c>
      <c r="C57" s="8" t="s">
        <v>295</v>
      </c>
      <c r="D57" s="331">
        <v>14</v>
      </c>
      <c r="E57" s="41" t="s">
        <v>216</v>
      </c>
      <c r="F57" s="43">
        <v>403.25</v>
      </c>
      <c r="G57" s="5">
        <v>15.361763934426229</v>
      </c>
      <c r="H57" s="43">
        <v>19.835357578602782</v>
      </c>
      <c r="I57" s="78">
        <v>0.14332933333333334</v>
      </c>
      <c r="J57" s="17">
        <v>-6.2646424213972196</v>
      </c>
      <c r="K57" s="43">
        <v>-4.1552064000000009</v>
      </c>
      <c r="L57" s="78">
        <v>0.16538</v>
      </c>
      <c r="M57" s="11"/>
    </row>
    <row r="58" spans="1:13" x14ac:dyDescent="0.25">
      <c r="A58" s="41"/>
      <c r="B58" s="41">
        <v>53</v>
      </c>
      <c r="C58" s="8" t="s">
        <v>294</v>
      </c>
      <c r="D58" s="332"/>
      <c r="E58" s="41" t="s">
        <v>216</v>
      </c>
      <c r="F58" s="43">
        <v>403.25</v>
      </c>
      <c r="G58" s="5">
        <v>15.361763934426229</v>
      </c>
      <c r="H58" s="43">
        <v>19.891937477766408</v>
      </c>
      <c r="I58" s="78">
        <v>0.1</v>
      </c>
      <c r="J58" s="17">
        <v>-6.2080625222335932</v>
      </c>
      <c r="K58" s="43">
        <v>-4.7267741400000007</v>
      </c>
      <c r="L58" s="78">
        <v>0.05</v>
      </c>
      <c r="M58" s="11"/>
    </row>
    <row r="59" spans="1:13" x14ac:dyDescent="0.25">
      <c r="A59" s="41"/>
      <c r="B59" s="41">
        <v>54</v>
      </c>
      <c r="C59" s="2" t="s">
        <v>293</v>
      </c>
      <c r="D59" s="333"/>
      <c r="E59" s="40" t="s">
        <v>216</v>
      </c>
      <c r="F59" s="44">
        <v>403.25</v>
      </c>
      <c r="G59" s="4">
        <v>15.361763934426229</v>
      </c>
      <c r="H59" s="44">
        <v>19.816979573894702</v>
      </c>
      <c r="I59" s="79">
        <v>0.14583400000000002</v>
      </c>
      <c r="J59" s="324">
        <v>-6.2830204261052991</v>
      </c>
      <c r="K59" s="44">
        <v>-3.8555461599999998</v>
      </c>
      <c r="L59" s="79">
        <v>0.16827000000000003</v>
      </c>
      <c r="M59" s="11"/>
    </row>
    <row r="60" spans="1:13" x14ac:dyDescent="0.25">
      <c r="A60" s="41"/>
      <c r="B60" s="41">
        <v>55</v>
      </c>
      <c r="C60" s="8" t="s">
        <v>292</v>
      </c>
      <c r="D60" s="331">
        <v>15</v>
      </c>
      <c r="E60" s="41" t="s">
        <v>216</v>
      </c>
      <c r="F60" s="43">
        <v>403</v>
      </c>
      <c r="G60" s="5">
        <v>15.362957377049181</v>
      </c>
      <c r="H60" s="43">
        <v>19.983217174389921</v>
      </c>
      <c r="I60" s="78">
        <v>0.19851200000000002</v>
      </c>
      <c r="J60" s="17">
        <v>-6.1167828256100805</v>
      </c>
      <c r="K60" s="43">
        <v>-3.6025380799999995</v>
      </c>
      <c r="L60" s="78">
        <v>0.04</v>
      </c>
      <c r="M60" s="11"/>
    </row>
    <row r="61" spans="1:13" x14ac:dyDescent="0.25">
      <c r="A61" s="41"/>
      <c r="B61" s="41">
        <v>56</v>
      </c>
      <c r="C61" s="2" t="s">
        <v>291</v>
      </c>
      <c r="D61" s="333"/>
      <c r="E61" s="40" t="s">
        <v>216</v>
      </c>
      <c r="F61" s="44">
        <v>403</v>
      </c>
      <c r="G61" s="4">
        <v>15.362957377049181</v>
      </c>
      <c r="H61" s="44">
        <v>19.627481416761484</v>
      </c>
      <c r="I61" s="79">
        <v>0.19</v>
      </c>
      <c r="J61" s="324">
        <v>-6.4725185832385179</v>
      </c>
      <c r="K61" s="44">
        <v>-2.042463070000001</v>
      </c>
      <c r="L61" s="79">
        <v>0.04</v>
      </c>
      <c r="M61" s="11"/>
    </row>
    <row r="62" spans="1:13" x14ac:dyDescent="0.25">
      <c r="A62" s="41"/>
      <c r="B62" s="41">
        <v>57</v>
      </c>
      <c r="C62" s="8" t="s">
        <v>14</v>
      </c>
      <c r="D62" s="331">
        <v>16</v>
      </c>
      <c r="E62" s="41" t="s">
        <v>217</v>
      </c>
      <c r="F62" s="43">
        <v>325</v>
      </c>
      <c r="G62" s="5">
        <v>15.735311475409837</v>
      </c>
      <c r="H62" s="43">
        <v>19.914784878495325</v>
      </c>
      <c r="I62" s="78">
        <v>0.1</v>
      </c>
      <c r="J62" s="17">
        <v>-6.185215121504676</v>
      </c>
      <c r="K62" s="43">
        <v>-3.2106886499999998</v>
      </c>
      <c r="L62" s="78">
        <v>0.08</v>
      </c>
      <c r="M62" s="11"/>
    </row>
    <row r="63" spans="1:13" x14ac:dyDescent="0.25">
      <c r="A63" s="41"/>
      <c r="B63" s="41">
        <v>58</v>
      </c>
      <c r="C63" s="8" t="s">
        <v>15</v>
      </c>
      <c r="D63" s="332"/>
      <c r="E63" s="41" t="s">
        <v>217</v>
      </c>
      <c r="F63" s="43">
        <v>325</v>
      </c>
      <c r="G63" s="5">
        <v>15.735311475409837</v>
      </c>
      <c r="H63" s="43">
        <v>19.781920252945863</v>
      </c>
      <c r="I63" s="78">
        <v>0.1</v>
      </c>
      <c r="J63" s="17">
        <v>-6.3180797470541386</v>
      </c>
      <c r="K63" s="43">
        <v>-2.984662919999999</v>
      </c>
      <c r="L63" s="78">
        <v>0.08</v>
      </c>
      <c r="M63" s="11"/>
    </row>
    <row r="64" spans="1:13" x14ac:dyDescent="0.25">
      <c r="A64" s="41"/>
      <c r="B64" s="41">
        <v>59</v>
      </c>
      <c r="C64" s="2" t="s">
        <v>16</v>
      </c>
      <c r="D64" s="333"/>
      <c r="E64" s="40" t="s">
        <v>217</v>
      </c>
      <c r="F64" s="44">
        <v>325</v>
      </c>
      <c r="G64" s="4">
        <v>15.735311475409837</v>
      </c>
      <c r="H64" s="44">
        <v>20.016651097863349</v>
      </c>
      <c r="I64" s="79">
        <v>0.1</v>
      </c>
      <c r="J64" s="324">
        <v>-6.0833489021366525</v>
      </c>
      <c r="K64" s="44">
        <v>-1.8568478400000001</v>
      </c>
      <c r="L64" s="79">
        <v>0.08</v>
      </c>
      <c r="M64" s="11"/>
    </row>
    <row r="65" spans="1:13" x14ac:dyDescent="0.25">
      <c r="A65" s="41"/>
      <c r="B65" s="41">
        <v>60</v>
      </c>
      <c r="C65" s="8" t="s">
        <v>17</v>
      </c>
      <c r="D65" s="331">
        <v>17</v>
      </c>
      <c r="E65" s="41" t="s">
        <v>218</v>
      </c>
      <c r="F65" s="43">
        <v>318.75</v>
      </c>
      <c r="G65" s="5">
        <v>15.765147540983607</v>
      </c>
      <c r="H65" s="43">
        <v>19.528903395235798</v>
      </c>
      <c r="I65" s="78">
        <v>0.19</v>
      </c>
      <c r="J65" s="17">
        <v>-6.5710966047642039</v>
      </c>
      <c r="K65" s="43">
        <v>-5.2613226300000004</v>
      </c>
      <c r="L65" s="78">
        <v>0.04</v>
      </c>
      <c r="M65" s="11"/>
    </row>
    <row r="66" spans="1:13" x14ac:dyDescent="0.25">
      <c r="A66" s="41"/>
      <c r="B66" s="41">
        <v>61</v>
      </c>
      <c r="C66" s="8" t="s">
        <v>18</v>
      </c>
      <c r="D66" s="332"/>
      <c r="E66" s="41" t="s">
        <v>218</v>
      </c>
      <c r="F66" s="43">
        <v>318.75</v>
      </c>
      <c r="G66" s="5">
        <v>15.765147540983607</v>
      </c>
      <c r="H66" s="43">
        <v>19.446657397720436</v>
      </c>
      <c r="I66" s="78">
        <v>0.19</v>
      </c>
      <c r="J66" s="17">
        <v>-6.6533426022795652</v>
      </c>
      <c r="K66" s="43">
        <v>-3.0393486799999998</v>
      </c>
      <c r="L66" s="78">
        <v>0.04</v>
      </c>
      <c r="M66" s="11"/>
    </row>
    <row r="67" spans="1:13" x14ac:dyDescent="0.25">
      <c r="A67" s="41"/>
      <c r="B67" s="41">
        <v>62</v>
      </c>
      <c r="C67" s="8" t="s">
        <v>19</v>
      </c>
      <c r="D67" s="332"/>
      <c r="E67" s="41" t="s">
        <v>218</v>
      </c>
      <c r="F67" s="43">
        <v>318.75</v>
      </c>
      <c r="G67" s="5">
        <v>15.765147540983607</v>
      </c>
      <c r="H67" s="43">
        <v>19.605598919359799</v>
      </c>
      <c r="I67" s="78">
        <v>0.19</v>
      </c>
      <c r="J67" s="17">
        <v>-6.4944010806402019</v>
      </c>
      <c r="K67" s="43">
        <v>-4.2363784799999999</v>
      </c>
      <c r="L67" s="78">
        <v>0.04</v>
      </c>
      <c r="M67" s="11"/>
    </row>
    <row r="68" spans="1:13" x14ac:dyDescent="0.25">
      <c r="A68" s="41"/>
      <c r="B68" s="41">
        <v>63</v>
      </c>
      <c r="C68" s="2" t="s">
        <v>20</v>
      </c>
      <c r="D68" s="333"/>
      <c r="E68" s="40" t="s">
        <v>218</v>
      </c>
      <c r="F68" s="44">
        <v>318.75</v>
      </c>
      <c r="G68" s="4">
        <v>15.765147540983607</v>
      </c>
      <c r="H68" s="44">
        <v>19.362895447108698</v>
      </c>
      <c r="I68" s="79">
        <v>0.11</v>
      </c>
      <c r="J68" s="324">
        <v>-6.7371045528913029</v>
      </c>
      <c r="K68" s="44">
        <v>-3.6324876199999991</v>
      </c>
      <c r="L68" s="79">
        <v>7.0000000000000007E-2</v>
      </c>
      <c r="M68" s="11"/>
    </row>
    <row r="69" spans="1:13" x14ac:dyDescent="0.25">
      <c r="A69" s="41"/>
      <c r="B69" s="41">
        <v>64</v>
      </c>
      <c r="C69" s="8" t="s">
        <v>21</v>
      </c>
      <c r="D69" s="331">
        <v>18</v>
      </c>
      <c r="E69" s="41" t="s">
        <v>219</v>
      </c>
      <c r="F69" s="43">
        <v>312.5</v>
      </c>
      <c r="G69" s="5">
        <v>15.794983606557377</v>
      </c>
      <c r="H69" s="43">
        <v>19.668531421204687</v>
      </c>
      <c r="I69" s="78">
        <v>0.32</v>
      </c>
      <c r="J69" s="17">
        <v>-6.4314685787953145</v>
      </c>
      <c r="K69" s="43">
        <v>-5.7582227799999988</v>
      </c>
      <c r="L69" s="78">
        <v>7.0000000000000007E-2</v>
      </c>
      <c r="M69" s="11"/>
    </row>
    <row r="70" spans="1:13" x14ac:dyDescent="0.25">
      <c r="A70" s="41"/>
      <c r="B70" s="41">
        <v>65</v>
      </c>
      <c r="C70" s="8" t="s">
        <v>22</v>
      </c>
      <c r="D70" s="332"/>
      <c r="E70" s="41" t="s">
        <v>219</v>
      </c>
      <c r="F70" s="43">
        <v>312.5</v>
      </c>
      <c r="G70" s="5">
        <v>15.794983606557377</v>
      </c>
      <c r="H70" s="43">
        <v>19.357643444806889</v>
      </c>
      <c r="I70" s="78">
        <v>0.32</v>
      </c>
      <c r="J70" s="17">
        <v>-6.7423565551931119</v>
      </c>
      <c r="K70" s="43">
        <v>-3.7475408699999995</v>
      </c>
      <c r="L70" s="78">
        <v>7.0000000000000007E-2</v>
      </c>
      <c r="M70" s="11"/>
    </row>
    <row r="71" spans="1:13" x14ac:dyDescent="0.25">
      <c r="A71" s="41"/>
      <c r="B71" s="41">
        <v>66</v>
      </c>
      <c r="C71" s="2" t="s">
        <v>23</v>
      </c>
      <c r="D71" s="333"/>
      <c r="E71" s="40" t="s">
        <v>219</v>
      </c>
      <c r="F71" s="44">
        <v>312.5</v>
      </c>
      <c r="G71" s="4">
        <v>15.794983606557377</v>
      </c>
      <c r="H71" s="44">
        <v>19.933208911106725</v>
      </c>
      <c r="I71" s="79">
        <v>0.32</v>
      </c>
      <c r="J71" s="324">
        <v>-6.1667910888932767</v>
      </c>
      <c r="K71" s="44">
        <v>-5.2344367699999985</v>
      </c>
      <c r="L71" s="79">
        <v>7.0000000000000007E-2</v>
      </c>
      <c r="M71" s="11"/>
    </row>
    <row r="72" spans="1:13" x14ac:dyDescent="0.25">
      <c r="A72" s="41"/>
      <c r="B72" s="41">
        <v>67</v>
      </c>
      <c r="C72" s="8" t="s">
        <v>24</v>
      </c>
      <c r="D72" s="331">
        <v>19</v>
      </c>
      <c r="E72" s="41" t="s">
        <v>221</v>
      </c>
      <c r="F72" s="43">
        <v>306.25</v>
      </c>
      <c r="G72" s="3">
        <v>15.824819672131147</v>
      </c>
      <c r="H72" s="43">
        <v>19.416530079340141</v>
      </c>
      <c r="I72" s="78">
        <v>0.18</v>
      </c>
      <c r="J72" s="17">
        <v>-6.68346992065986</v>
      </c>
      <c r="K72" s="43">
        <v>-2.9811731600000009</v>
      </c>
      <c r="L72" s="78">
        <v>0.13</v>
      </c>
      <c r="M72" s="11"/>
    </row>
    <row r="73" spans="1:13" x14ac:dyDescent="0.25">
      <c r="A73" s="41"/>
      <c r="B73" s="41">
        <v>68</v>
      </c>
      <c r="C73" s="8" t="s">
        <v>25</v>
      </c>
      <c r="D73" s="332"/>
      <c r="E73" s="41" t="s">
        <v>221</v>
      </c>
      <c r="F73" s="43">
        <v>306.25</v>
      </c>
      <c r="G73" s="3">
        <v>15.824819672131147</v>
      </c>
      <c r="H73" s="43">
        <v>19.242689794512671</v>
      </c>
      <c r="I73" s="78">
        <v>0.18</v>
      </c>
      <c r="J73" s="17">
        <v>-6.8573102054873303</v>
      </c>
      <c r="K73" s="43">
        <v>-4.5359597000000003</v>
      </c>
      <c r="L73" s="78">
        <v>0.13</v>
      </c>
      <c r="M73" s="11"/>
    </row>
    <row r="74" spans="1:13" x14ac:dyDescent="0.25">
      <c r="A74" s="41"/>
      <c r="B74" s="41">
        <v>69</v>
      </c>
      <c r="C74" s="2" t="s">
        <v>26</v>
      </c>
      <c r="D74" s="333"/>
      <c r="E74" s="40" t="s">
        <v>221</v>
      </c>
      <c r="F74" s="44">
        <v>306.25</v>
      </c>
      <c r="G74" s="4">
        <v>15.824819672131147</v>
      </c>
      <c r="H74" s="44">
        <v>19.892764274735093</v>
      </c>
      <c r="I74" s="79">
        <v>0.18</v>
      </c>
      <c r="J74" s="324">
        <v>-6.2072357252649084</v>
      </c>
      <c r="K74" s="44">
        <v>-3.5544666800000009</v>
      </c>
      <c r="L74" s="79">
        <v>0.13</v>
      </c>
      <c r="M74" s="11"/>
    </row>
    <row r="75" spans="1:13" x14ac:dyDescent="0.25">
      <c r="A75" s="41"/>
      <c r="B75" s="41">
        <v>70</v>
      </c>
      <c r="C75" s="8" t="s">
        <v>27</v>
      </c>
      <c r="D75" s="331">
        <v>20</v>
      </c>
      <c r="E75" s="41" t="s">
        <v>220</v>
      </c>
      <c r="F75" s="43">
        <v>280</v>
      </c>
      <c r="G75" s="5">
        <v>15.950131147540983</v>
      </c>
      <c r="H75" s="43">
        <v>19.722456374254094</v>
      </c>
      <c r="I75" s="78">
        <v>0.18</v>
      </c>
      <c r="J75" s="17">
        <v>-6.3775436257459077</v>
      </c>
      <c r="K75" s="43">
        <v>-5.7460444400000004</v>
      </c>
      <c r="L75" s="78">
        <v>0.13</v>
      </c>
      <c r="M75" s="11"/>
    </row>
    <row r="76" spans="1:13" x14ac:dyDescent="0.25">
      <c r="A76" s="41"/>
      <c r="B76" s="41">
        <v>71</v>
      </c>
      <c r="C76" s="8" t="s">
        <v>28</v>
      </c>
      <c r="D76" s="332"/>
      <c r="E76" s="41" t="s">
        <v>220</v>
      </c>
      <c r="F76" s="43">
        <v>280</v>
      </c>
      <c r="G76" s="5">
        <v>15.950131147540983</v>
      </c>
      <c r="H76" s="43">
        <v>19.434174443947846</v>
      </c>
      <c r="I76" s="78">
        <v>0.18</v>
      </c>
      <c r="J76" s="17">
        <v>-6.6658255560521553</v>
      </c>
      <c r="K76" s="43">
        <v>-4.1699912100000001</v>
      </c>
      <c r="L76" s="78">
        <v>0.13</v>
      </c>
      <c r="M76" s="11"/>
    </row>
    <row r="77" spans="1:13" x14ac:dyDescent="0.25">
      <c r="A77" s="41"/>
      <c r="B77" s="41">
        <v>72</v>
      </c>
      <c r="C77" s="8" t="s">
        <v>29</v>
      </c>
      <c r="D77" s="332"/>
      <c r="E77" s="41" t="s">
        <v>220</v>
      </c>
      <c r="F77" s="43">
        <v>280</v>
      </c>
      <c r="G77" s="5">
        <v>15.950131147540983</v>
      </c>
      <c r="H77" s="43">
        <v>19.087083045389615</v>
      </c>
      <c r="I77" s="78">
        <v>0.18</v>
      </c>
      <c r="J77" s="17">
        <v>-7.012916954610386</v>
      </c>
      <c r="K77" s="43">
        <v>-3.1373976599999995</v>
      </c>
      <c r="L77" s="78">
        <v>0.13</v>
      </c>
      <c r="M77" s="11"/>
    </row>
    <row r="78" spans="1:13" x14ac:dyDescent="0.25">
      <c r="A78" s="41"/>
      <c r="B78" s="41">
        <v>73</v>
      </c>
      <c r="C78" s="8" t="s">
        <v>30</v>
      </c>
      <c r="D78" s="332"/>
      <c r="E78" s="41" t="s">
        <v>220</v>
      </c>
      <c r="F78" s="43">
        <v>280</v>
      </c>
      <c r="G78" s="5">
        <v>15.950131147540983</v>
      </c>
      <c r="H78" s="43">
        <v>19.180762797871441</v>
      </c>
      <c r="I78" s="78">
        <v>0.18</v>
      </c>
      <c r="J78" s="17">
        <v>-6.91923720212856</v>
      </c>
      <c r="K78" s="43">
        <v>-3.2701380900000006</v>
      </c>
      <c r="L78" s="78">
        <v>0.13</v>
      </c>
      <c r="M78" s="11"/>
    </row>
    <row r="79" spans="1:13" x14ac:dyDescent="0.25">
      <c r="A79" s="41"/>
      <c r="B79" s="41">
        <v>74</v>
      </c>
      <c r="C79" s="2" t="s">
        <v>31</v>
      </c>
      <c r="D79" s="333"/>
      <c r="E79" s="41" t="s">
        <v>220</v>
      </c>
      <c r="F79" s="44">
        <v>280</v>
      </c>
      <c r="G79" s="4">
        <v>15.950131147540983</v>
      </c>
      <c r="H79" s="44">
        <v>19.317130506623975</v>
      </c>
      <c r="I79" s="79">
        <v>0.18</v>
      </c>
      <c r="J79" s="324">
        <v>-6.7828694933760261</v>
      </c>
      <c r="K79" s="44">
        <v>-3.9656898800000002</v>
      </c>
      <c r="L79" s="79">
        <v>0.13</v>
      </c>
      <c r="M79" s="11"/>
    </row>
    <row r="80" spans="1:13" x14ac:dyDescent="0.25">
      <c r="A80" s="41"/>
      <c r="B80" s="41">
        <v>75</v>
      </c>
      <c r="C80" s="1" t="s">
        <v>239</v>
      </c>
      <c r="D80" s="10">
        <v>21</v>
      </c>
      <c r="E80" s="39" t="s">
        <v>229</v>
      </c>
      <c r="F80" s="6">
        <v>226.8</v>
      </c>
      <c r="G80" s="6">
        <v>16.219000000000001</v>
      </c>
      <c r="H80" s="6">
        <v>20.354673154763276</v>
      </c>
      <c r="I80" s="81">
        <v>2.7397780087964643E-2</v>
      </c>
      <c r="J80" s="324">
        <v>-5.7453268452367254</v>
      </c>
      <c r="K80" s="6">
        <v>-2.275896224687723</v>
      </c>
      <c r="L80" s="81">
        <v>2.1920025565203075E-2</v>
      </c>
      <c r="M80" s="11"/>
    </row>
    <row r="81" spans="1:13" x14ac:dyDescent="0.25">
      <c r="A81" s="41"/>
      <c r="B81" s="41">
        <v>76</v>
      </c>
      <c r="C81" s="2" t="s">
        <v>240</v>
      </c>
      <c r="D81" s="10">
        <v>22</v>
      </c>
      <c r="E81" s="10" t="s">
        <v>229</v>
      </c>
      <c r="F81" s="38">
        <v>226.1</v>
      </c>
      <c r="G81" s="38">
        <v>16.222000000000001</v>
      </c>
      <c r="H81" s="38">
        <v>21.271334590694167</v>
      </c>
      <c r="I81" s="81">
        <v>2.7397780087964643E-2</v>
      </c>
      <c r="J81" s="324">
        <v>-4.8286654093058345</v>
      </c>
      <c r="K81" s="38">
        <v>-1.1424193254684207</v>
      </c>
      <c r="L81" s="81">
        <v>2.1920025565203075E-2</v>
      </c>
      <c r="M81" s="11"/>
    </row>
    <row r="82" spans="1:13" x14ac:dyDescent="0.25">
      <c r="A82" s="41"/>
      <c r="B82" s="41">
        <v>77</v>
      </c>
      <c r="C82" s="1" t="s">
        <v>241</v>
      </c>
      <c r="D82" s="10">
        <v>23</v>
      </c>
      <c r="E82" s="40" t="s">
        <v>230</v>
      </c>
      <c r="F82" s="6">
        <v>204.65</v>
      </c>
      <c r="G82" s="6">
        <v>16.331</v>
      </c>
      <c r="H82" s="6">
        <v>19.293277945115715</v>
      </c>
      <c r="I82" s="81">
        <v>2.7397780087964643E-2</v>
      </c>
      <c r="J82" s="324">
        <v>-6.8067220548842862</v>
      </c>
      <c r="K82" s="6">
        <v>-4.3747187682358648</v>
      </c>
      <c r="L82" s="81">
        <v>2.1920025565203075E-2</v>
      </c>
      <c r="M82" s="11"/>
    </row>
    <row r="83" spans="1:13" x14ac:dyDescent="0.25">
      <c r="A83" s="41"/>
      <c r="B83" s="41">
        <v>78</v>
      </c>
      <c r="C83" s="2" t="s">
        <v>242</v>
      </c>
      <c r="D83" s="10">
        <v>24</v>
      </c>
      <c r="E83" s="40" t="s">
        <v>230</v>
      </c>
      <c r="F83" s="38">
        <v>204.4</v>
      </c>
      <c r="G83" s="38">
        <v>16.332000000000001</v>
      </c>
      <c r="H83" s="38">
        <v>19.928971120355598</v>
      </c>
      <c r="I83" s="81">
        <v>2.7397780087964643E-2</v>
      </c>
      <c r="J83" s="324">
        <v>-6.1710288796444033</v>
      </c>
      <c r="K83" s="38">
        <v>-4.3743266451340341</v>
      </c>
      <c r="L83" s="81">
        <v>2.1920025565203075E-2</v>
      </c>
      <c r="M83" s="11"/>
    </row>
    <row r="84" spans="1:13" x14ac:dyDescent="0.25">
      <c r="A84" s="41"/>
      <c r="B84" s="41">
        <v>79</v>
      </c>
      <c r="C84" s="2" t="s">
        <v>243</v>
      </c>
      <c r="D84" s="10">
        <v>25</v>
      </c>
      <c r="E84" s="40" t="s">
        <v>231</v>
      </c>
      <c r="F84" s="38">
        <v>201.2</v>
      </c>
      <c r="G84" s="38">
        <v>16.347999999999999</v>
      </c>
      <c r="H84" s="38">
        <v>20.593086351302297</v>
      </c>
      <c r="I84" s="81">
        <v>2.7397780087964643E-2</v>
      </c>
      <c r="J84" s="324">
        <v>-5.5069136486977044</v>
      </c>
      <c r="K84" s="38">
        <v>-4.0462149399796781</v>
      </c>
      <c r="L84" s="81">
        <v>2.1920025565203075E-2</v>
      </c>
      <c r="M84" s="11"/>
    </row>
    <row r="85" spans="1:13" x14ac:dyDescent="0.25">
      <c r="A85" s="41"/>
      <c r="B85" s="41">
        <v>80</v>
      </c>
      <c r="C85" s="2" t="s">
        <v>244</v>
      </c>
      <c r="D85" s="10">
        <v>26</v>
      </c>
      <c r="E85" s="40" t="s">
        <v>231</v>
      </c>
      <c r="F85" s="38">
        <v>201</v>
      </c>
      <c r="G85" s="38">
        <v>16.349</v>
      </c>
      <c r="H85" s="38">
        <v>20.277570913589454</v>
      </c>
      <c r="I85" s="81">
        <v>2.7397780087964643E-2</v>
      </c>
      <c r="J85" s="324">
        <v>-5.8224290864105477</v>
      </c>
      <c r="K85" s="38">
        <v>-3.2311847787149692</v>
      </c>
      <c r="L85" s="81">
        <v>2.1920025565203075E-2</v>
      </c>
      <c r="M85" s="11"/>
    </row>
    <row r="86" spans="1:13" x14ac:dyDescent="0.25">
      <c r="A86" s="41"/>
      <c r="B86" s="41">
        <v>81</v>
      </c>
      <c r="C86" s="1" t="s">
        <v>245</v>
      </c>
      <c r="D86" s="10">
        <v>27</v>
      </c>
      <c r="E86" s="40" t="s">
        <v>231</v>
      </c>
      <c r="F86" s="6">
        <v>200.7</v>
      </c>
      <c r="G86" s="6">
        <v>16.350999999999999</v>
      </c>
      <c r="H86" s="6">
        <v>19.375279599111586</v>
      </c>
      <c r="I86" s="81">
        <v>2.7397780087964643E-2</v>
      </c>
      <c r="J86" s="324">
        <v>-6.7247204008884154</v>
      </c>
      <c r="K86" s="6">
        <v>-3.7055432448910604</v>
      </c>
      <c r="L86" s="81">
        <v>2.1920025565203075E-2</v>
      </c>
      <c r="M86" s="11"/>
    </row>
    <row r="87" spans="1:13" x14ac:dyDescent="0.25">
      <c r="A87" s="41"/>
      <c r="B87" s="41">
        <v>82</v>
      </c>
      <c r="C87" s="2" t="s">
        <v>246</v>
      </c>
      <c r="D87" s="10">
        <v>28</v>
      </c>
      <c r="E87" s="42" t="s">
        <v>231</v>
      </c>
      <c r="F87" s="38">
        <v>200.5</v>
      </c>
      <c r="G87" s="38">
        <v>16.352</v>
      </c>
      <c r="H87" s="38">
        <v>19.032158508915003</v>
      </c>
      <c r="I87" s="81">
        <v>2.7397780087964643E-2</v>
      </c>
      <c r="J87" s="324">
        <v>-7.067841491084998</v>
      </c>
      <c r="K87" s="38">
        <v>-2.8582334607990179</v>
      </c>
      <c r="L87" s="81">
        <v>2.1920025565203075E-2</v>
      </c>
      <c r="M87" s="11"/>
    </row>
    <row r="88" spans="1:13" x14ac:dyDescent="0.25">
      <c r="A88" s="41"/>
      <c r="B88" s="41">
        <v>83</v>
      </c>
      <c r="C88" s="1" t="s">
        <v>247</v>
      </c>
      <c r="D88" s="10">
        <v>29</v>
      </c>
      <c r="E88" s="39" t="s">
        <v>232</v>
      </c>
      <c r="F88" s="6">
        <v>198.2</v>
      </c>
      <c r="G88" s="6">
        <v>16.364000000000001</v>
      </c>
      <c r="H88" s="6">
        <v>20.134130346748677</v>
      </c>
      <c r="I88" s="81">
        <v>2.7397780087964643E-2</v>
      </c>
      <c r="J88" s="324">
        <v>-5.9658696532513247</v>
      </c>
      <c r="K88" s="6">
        <v>-4.2925479335718721</v>
      </c>
      <c r="L88" s="81">
        <v>2.1920025565203075E-2</v>
      </c>
      <c r="M88" s="11"/>
    </row>
    <row r="89" spans="1:13" x14ac:dyDescent="0.25">
      <c r="A89" s="41"/>
      <c r="B89" s="41">
        <v>84</v>
      </c>
      <c r="C89" s="1" t="s">
        <v>248</v>
      </c>
      <c r="D89" s="10">
        <v>30</v>
      </c>
      <c r="E89" s="39" t="s">
        <v>233</v>
      </c>
      <c r="F89" s="6">
        <v>197.2</v>
      </c>
      <c r="G89" s="6">
        <v>16.369</v>
      </c>
      <c r="H89" s="6">
        <v>19.527621338395289</v>
      </c>
      <c r="I89" s="81">
        <v>2.7397780087964643E-2</v>
      </c>
      <c r="J89" s="324">
        <v>-6.5723786616047128</v>
      </c>
      <c r="K89" s="6">
        <v>-4.9259034617769855</v>
      </c>
      <c r="L89" s="81">
        <v>2.1920025565203075E-2</v>
      </c>
      <c r="M89" s="11"/>
    </row>
    <row r="90" spans="1:13" x14ac:dyDescent="0.25">
      <c r="A90" s="41"/>
      <c r="B90" s="41">
        <v>85</v>
      </c>
      <c r="C90" s="2" t="s">
        <v>249</v>
      </c>
      <c r="D90" s="10">
        <v>31</v>
      </c>
      <c r="E90" s="10" t="s">
        <v>233</v>
      </c>
      <c r="F90" s="38">
        <v>197</v>
      </c>
      <c r="G90" s="38">
        <v>16.37</v>
      </c>
      <c r="H90" s="38">
        <v>19.238059760464814</v>
      </c>
      <c r="I90" s="81">
        <v>2.7397780087964643E-2</v>
      </c>
      <c r="J90" s="324">
        <v>-6.8619402395351869</v>
      </c>
      <c r="K90" s="38">
        <v>-4.6451061006570873</v>
      </c>
      <c r="L90" s="81">
        <v>2.1920025565203075E-2</v>
      </c>
      <c r="M90" s="11"/>
    </row>
    <row r="91" spans="1:13" x14ac:dyDescent="0.25">
      <c r="A91" s="41"/>
      <c r="B91" s="41">
        <v>86</v>
      </c>
      <c r="C91" s="8" t="s">
        <v>32</v>
      </c>
      <c r="D91" s="331">
        <v>32</v>
      </c>
      <c r="E91" s="41" t="s">
        <v>222</v>
      </c>
      <c r="F91" s="43">
        <v>195.42</v>
      </c>
      <c r="G91" s="5">
        <v>16.377709745331071</v>
      </c>
      <c r="H91" s="43">
        <v>19.865700831335253</v>
      </c>
      <c r="I91" s="78">
        <v>0.1</v>
      </c>
      <c r="J91" s="17">
        <v>-6.234299168664748</v>
      </c>
      <c r="K91" s="43">
        <v>-5.8643534399999986</v>
      </c>
      <c r="L91" s="78">
        <v>0.08</v>
      </c>
      <c r="M91" s="11"/>
    </row>
    <row r="92" spans="1:13" x14ac:dyDescent="0.25">
      <c r="A92" s="41"/>
      <c r="B92" s="41">
        <v>87</v>
      </c>
      <c r="C92" s="8" t="s">
        <v>33</v>
      </c>
      <c r="D92" s="332"/>
      <c r="E92" s="41" t="s">
        <v>222</v>
      </c>
      <c r="F92" s="43">
        <v>195.42</v>
      </c>
      <c r="G92" s="5">
        <v>16.377709745331071</v>
      </c>
      <c r="H92" s="43">
        <v>19.43346925075701</v>
      </c>
      <c r="I92" s="78">
        <v>0.1</v>
      </c>
      <c r="J92" s="17">
        <v>-6.666530749242991</v>
      </c>
      <c r="K92" s="43">
        <v>-5.1511703399999993</v>
      </c>
      <c r="L92" s="78">
        <v>0.08</v>
      </c>
      <c r="M92" s="11"/>
    </row>
    <row r="93" spans="1:13" x14ac:dyDescent="0.25">
      <c r="A93" s="41"/>
      <c r="B93" s="41">
        <v>88</v>
      </c>
      <c r="C93" s="8" t="s">
        <v>34</v>
      </c>
      <c r="D93" s="332"/>
      <c r="E93" s="41" t="s">
        <v>222</v>
      </c>
      <c r="F93" s="43">
        <v>195.42</v>
      </c>
      <c r="G93" s="3">
        <v>16.377709745331071</v>
      </c>
      <c r="H93" s="43">
        <v>19.420197207253537</v>
      </c>
      <c r="I93" s="78">
        <v>0.1</v>
      </c>
      <c r="J93" s="17">
        <v>-6.6798027927464645</v>
      </c>
      <c r="K93" s="43">
        <v>-5.2503520799999999</v>
      </c>
      <c r="L93" s="78">
        <v>0.08</v>
      </c>
      <c r="M93" s="11"/>
    </row>
    <row r="94" spans="1:13" x14ac:dyDescent="0.25">
      <c r="A94" s="41"/>
      <c r="B94" s="41">
        <v>89</v>
      </c>
      <c r="C94" s="2" t="s">
        <v>250</v>
      </c>
      <c r="D94" s="333"/>
      <c r="E94" s="40" t="s">
        <v>222</v>
      </c>
      <c r="F94" s="38">
        <v>195.42</v>
      </c>
      <c r="G94" s="38">
        <v>16.378</v>
      </c>
      <c r="H94" s="38">
        <v>19.506983526936864</v>
      </c>
      <c r="I94" s="79">
        <v>0.03</v>
      </c>
      <c r="J94" s="324">
        <v>-6.5930164730631375</v>
      </c>
      <c r="K94" s="38">
        <v>-5.2524197187982891</v>
      </c>
      <c r="L94" s="79">
        <v>0.02</v>
      </c>
      <c r="M94" s="11"/>
    </row>
    <row r="95" spans="1:13" x14ac:dyDescent="0.25">
      <c r="A95" s="41"/>
      <c r="B95" s="41">
        <v>90</v>
      </c>
      <c r="C95" s="8" t="s">
        <v>35</v>
      </c>
      <c r="D95" s="331">
        <v>33</v>
      </c>
      <c r="E95" s="41" t="s">
        <v>222</v>
      </c>
      <c r="F95" s="43">
        <v>194.5</v>
      </c>
      <c r="G95" s="3">
        <v>16.38237691001698</v>
      </c>
      <c r="H95" s="43">
        <v>21.326614858473544</v>
      </c>
      <c r="I95" s="78">
        <v>0.08</v>
      </c>
      <c r="J95" s="17">
        <v>-4.7733851415264574</v>
      </c>
      <c r="K95" s="43">
        <v>-5.1666696999999999</v>
      </c>
      <c r="L95" s="78">
        <v>0.09</v>
      </c>
      <c r="M95" s="11"/>
    </row>
    <row r="96" spans="1:13" x14ac:dyDescent="0.25">
      <c r="A96" s="41"/>
      <c r="B96" s="41">
        <v>91</v>
      </c>
      <c r="C96" s="8" t="s">
        <v>36</v>
      </c>
      <c r="D96" s="332"/>
      <c r="E96" s="41" t="s">
        <v>222</v>
      </c>
      <c r="F96" s="43">
        <v>194.5</v>
      </c>
      <c r="G96" s="5">
        <v>16.38237691001698</v>
      </c>
      <c r="H96" s="43">
        <v>19.48425597091747</v>
      </c>
      <c r="I96" s="78">
        <v>0.08</v>
      </c>
      <c r="J96" s="17">
        <v>-6.6157440290825313</v>
      </c>
      <c r="K96" s="43">
        <v>-4.7552094999999994</v>
      </c>
      <c r="L96" s="78">
        <v>0.09</v>
      </c>
      <c r="M96" s="11"/>
    </row>
    <row r="97" spans="1:13" x14ac:dyDescent="0.25">
      <c r="A97" s="41"/>
      <c r="B97" s="41">
        <v>92</v>
      </c>
      <c r="C97" s="8" t="s">
        <v>37</v>
      </c>
      <c r="D97" s="332"/>
      <c r="E97" s="41" t="s">
        <v>222</v>
      </c>
      <c r="F97" s="43">
        <v>194.5</v>
      </c>
      <c r="G97" s="5">
        <v>16.38237691001698</v>
      </c>
      <c r="H97" s="43">
        <v>20.063312018977406</v>
      </c>
      <c r="I97" s="78">
        <v>0.08</v>
      </c>
      <c r="J97" s="17">
        <v>-6.0366879810225953</v>
      </c>
      <c r="K97" s="43">
        <v>-4.7108007999999995</v>
      </c>
      <c r="L97" s="78">
        <v>0.09</v>
      </c>
      <c r="M97" s="11"/>
    </row>
    <row r="98" spans="1:13" x14ac:dyDescent="0.25">
      <c r="A98" s="41"/>
      <c r="B98" s="41">
        <v>93</v>
      </c>
      <c r="C98" s="2" t="s">
        <v>38</v>
      </c>
      <c r="D98" s="333"/>
      <c r="E98" s="40" t="s">
        <v>222</v>
      </c>
      <c r="F98" s="44">
        <v>194.5</v>
      </c>
      <c r="G98" s="4">
        <v>16.38237691001698</v>
      </c>
      <c r="H98" s="44">
        <v>19.81248505093329</v>
      </c>
      <c r="I98" s="79">
        <v>0.08</v>
      </c>
      <c r="J98" s="324">
        <v>-6.2875149490667113</v>
      </c>
      <c r="K98" s="44">
        <v>-4.1284527000000004</v>
      </c>
      <c r="L98" s="79">
        <v>0.09</v>
      </c>
      <c r="M98" s="11"/>
    </row>
    <row r="99" spans="1:13" x14ac:dyDescent="0.25">
      <c r="A99" s="41"/>
      <c r="B99" s="41">
        <v>94</v>
      </c>
      <c r="C99" s="8" t="s">
        <v>39</v>
      </c>
      <c r="D99" s="331">
        <v>34</v>
      </c>
      <c r="E99" s="41" t="s">
        <v>222</v>
      </c>
      <c r="F99" s="43">
        <v>193.75</v>
      </c>
      <c r="G99" s="5">
        <v>16.386181663837011</v>
      </c>
      <c r="H99" s="43">
        <v>19.656663491511846</v>
      </c>
      <c r="I99" s="78">
        <v>0.32</v>
      </c>
      <c r="J99" s="17">
        <v>-6.4433365084881551</v>
      </c>
      <c r="K99" s="43">
        <v>-4.1869654199999999</v>
      </c>
      <c r="L99" s="78">
        <v>7.0000000000000007E-2</v>
      </c>
      <c r="M99" s="11"/>
    </row>
    <row r="100" spans="1:13" x14ac:dyDescent="0.25">
      <c r="A100" s="41"/>
      <c r="B100" s="41">
        <v>95</v>
      </c>
      <c r="C100" s="8" t="s">
        <v>40</v>
      </c>
      <c r="D100" s="332"/>
      <c r="E100" s="41" t="s">
        <v>222</v>
      </c>
      <c r="F100" s="43">
        <v>193.75</v>
      </c>
      <c r="G100" s="5">
        <v>16.386181663837011</v>
      </c>
      <c r="H100" s="43">
        <v>19.697383603394737</v>
      </c>
      <c r="I100" s="78">
        <v>0.32</v>
      </c>
      <c r="J100" s="17">
        <v>-6.4026163966052643</v>
      </c>
      <c r="K100" s="43">
        <v>-3.7226753800000005</v>
      </c>
      <c r="L100" s="78">
        <v>7.0000000000000007E-2</v>
      </c>
      <c r="M100" s="11"/>
    </row>
    <row r="101" spans="1:13" x14ac:dyDescent="0.25">
      <c r="A101" s="41"/>
      <c r="B101" s="41">
        <v>96</v>
      </c>
      <c r="C101" s="2" t="s">
        <v>41</v>
      </c>
      <c r="D101" s="333"/>
      <c r="E101" s="40" t="s">
        <v>222</v>
      </c>
      <c r="F101" s="44">
        <v>193.75</v>
      </c>
      <c r="G101" s="4">
        <v>16.386181663837011</v>
      </c>
      <c r="H101" s="44">
        <v>19.354561020936654</v>
      </c>
      <c r="I101" s="79">
        <v>0.32</v>
      </c>
      <c r="J101" s="324">
        <v>-6.7454389790633478</v>
      </c>
      <c r="K101" s="44">
        <v>-3.7747217699999998</v>
      </c>
      <c r="L101" s="79">
        <v>7.0000000000000007E-2</v>
      </c>
      <c r="M101" s="11"/>
    </row>
    <row r="102" spans="1:13" x14ac:dyDescent="0.25">
      <c r="A102" s="41"/>
      <c r="B102" s="41">
        <v>97</v>
      </c>
      <c r="C102" s="1" t="s">
        <v>251</v>
      </c>
      <c r="D102" s="40">
        <v>35</v>
      </c>
      <c r="E102" s="10" t="s">
        <v>234</v>
      </c>
      <c r="F102" s="38">
        <v>184</v>
      </c>
      <c r="G102" s="38">
        <v>16.436</v>
      </c>
      <c r="H102" s="38">
        <v>20.342537876199934</v>
      </c>
      <c r="I102" s="79">
        <v>0.03</v>
      </c>
      <c r="J102" s="324">
        <v>-5.7574621238000674</v>
      </c>
      <c r="K102" s="38">
        <v>-3.9223268468460954</v>
      </c>
      <c r="L102" s="79">
        <v>0.02</v>
      </c>
      <c r="M102" s="11"/>
    </row>
    <row r="103" spans="1:13" x14ac:dyDescent="0.25">
      <c r="A103" s="41"/>
      <c r="B103" s="41">
        <v>98</v>
      </c>
      <c r="C103" s="8" t="s">
        <v>42</v>
      </c>
      <c r="D103" s="331">
        <v>36</v>
      </c>
      <c r="E103" s="41" t="s">
        <v>223</v>
      </c>
      <c r="F103" s="43">
        <v>180</v>
      </c>
      <c r="G103" s="5">
        <v>16.455935483870967</v>
      </c>
      <c r="H103" s="43">
        <v>19.949236667683635</v>
      </c>
      <c r="I103" s="78">
        <v>0.1</v>
      </c>
      <c r="J103" s="17">
        <v>-6.150763332316366</v>
      </c>
      <c r="K103" s="43">
        <v>-5.2890792300000005</v>
      </c>
      <c r="L103" s="78">
        <v>0.08</v>
      </c>
      <c r="M103" s="11"/>
    </row>
    <row r="104" spans="1:13" x14ac:dyDescent="0.25">
      <c r="A104" s="41"/>
      <c r="B104" s="41">
        <v>99</v>
      </c>
      <c r="C104" s="8" t="s">
        <v>43</v>
      </c>
      <c r="D104" s="332"/>
      <c r="E104" s="41" t="s">
        <v>223</v>
      </c>
      <c r="F104" s="43">
        <v>180</v>
      </c>
      <c r="G104" s="5">
        <v>16.455935483870967</v>
      </c>
      <c r="H104" s="43">
        <v>19.834616053820806</v>
      </c>
      <c r="I104" s="78">
        <v>0.1</v>
      </c>
      <c r="J104" s="17">
        <v>-6.2653839461791954</v>
      </c>
      <c r="K104" s="43">
        <v>-5.6658893699999995</v>
      </c>
      <c r="L104" s="78">
        <v>0.08</v>
      </c>
      <c r="M104" s="11"/>
    </row>
    <row r="105" spans="1:13" x14ac:dyDescent="0.25">
      <c r="A105" s="41"/>
      <c r="B105" s="41">
        <v>100</v>
      </c>
      <c r="C105" s="8" t="s">
        <v>44</v>
      </c>
      <c r="D105" s="332"/>
      <c r="E105" s="41" t="s">
        <v>223</v>
      </c>
      <c r="F105" s="43">
        <v>180</v>
      </c>
      <c r="G105" s="5">
        <v>16.455935483870967</v>
      </c>
      <c r="H105" s="43">
        <v>19.832484326195448</v>
      </c>
      <c r="I105" s="78">
        <v>0.1</v>
      </c>
      <c r="J105" s="17">
        <v>-6.267515673804553</v>
      </c>
      <c r="K105" s="43">
        <v>-5.6307834599999991</v>
      </c>
      <c r="L105" s="78">
        <v>0.08</v>
      </c>
      <c r="M105" s="11"/>
    </row>
    <row r="106" spans="1:13" x14ac:dyDescent="0.25">
      <c r="A106" s="41"/>
      <c r="B106" s="41">
        <v>101</v>
      </c>
      <c r="C106" s="2" t="s">
        <v>252</v>
      </c>
      <c r="D106" s="333"/>
      <c r="E106" s="40" t="s">
        <v>223</v>
      </c>
      <c r="F106" s="38">
        <v>180</v>
      </c>
      <c r="G106" s="38">
        <v>16.456</v>
      </c>
      <c r="H106" s="38">
        <v>19.714475988784123</v>
      </c>
      <c r="I106" s="79">
        <v>0.03</v>
      </c>
      <c r="J106" s="324">
        <v>-6.3855240112158782</v>
      </c>
      <c r="K106" s="38">
        <v>-2.0156472448972189</v>
      </c>
      <c r="L106" s="79">
        <v>0.02</v>
      </c>
      <c r="M106" s="11"/>
    </row>
    <row r="107" spans="1:13" x14ac:dyDescent="0.25">
      <c r="A107" s="41"/>
      <c r="B107" s="41">
        <v>102</v>
      </c>
      <c r="C107" s="8" t="s">
        <v>253</v>
      </c>
      <c r="D107" s="331">
        <v>37</v>
      </c>
      <c r="E107" s="41" t="s">
        <v>224</v>
      </c>
      <c r="F107" s="7">
        <v>154</v>
      </c>
      <c r="G107" s="5">
        <v>16.587833616298813</v>
      </c>
      <c r="H107" s="7">
        <v>20.091119698138343</v>
      </c>
      <c r="I107" s="78">
        <v>0.03</v>
      </c>
      <c r="J107" s="17">
        <v>-6.0088803018616588</v>
      </c>
      <c r="K107" s="7">
        <v>-1.7822974967186773</v>
      </c>
      <c r="L107" s="78">
        <v>0.02</v>
      </c>
      <c r="M107" s="11"/>
    </row>
    <row r="108" spans="1:13" x14ac:dyDescent="0.25">
      <c r="A108" s="41"/>
      <c r="B108" s="41">
        <v>103</v>
      </c>
      <c r="C108" s="8" t="s">
        <v>45</v>
      </c>
      <c r="D108" s="332"/>
      <c r="E108" s="41" t="s">
        <v>224</v>
      </c>
      <c r="F108" s="43">
        <v>154</v>
      </c>
      <c r="G108" s="5">
        <v>16.587833616298813</v>
      </c>
      <c r="H108" s="43">
        <v>19.61988104017691</v>
      </c>
      <c r="I108" s="78">
        <v>0.19</v>
      </c>
      <c r="J108" s="17">
        <v>-6.4801189598230913</v>
      </c>
      <c r="K108" s="43">
        <v>-4.944907080000001</v>
      </c>
      <c r="L108" s="78">
        <v>0.04</v>
      </c>
      <c r="M108" s="11"/>
    </row>
    <row r="109" spans="1:13" x14ac:dyDescent="0.25">
      <c r="A109" s="41"/>
      <c r="B109" s="41">
        <v>104</v>
      </c>
      <c r="C109" s="8" t="s">
        <v>46</v>
      </c>
      <c r="D109" s="332"/>
      <c r="E109" s="41" t="s">
        <v>224</v>
      </c>
      <c r="F109" s="43">
        <v>154</v>
      </c>
      <c r="G109" s="5">
        <v>16.587833616298813</v>
      </c>
      <c r="H109" s="43">
        <v>19.499735736946253</v>
      </c>
      <c r="I109" s="78">
        <v>0.1</v>
      </c>
      <c r="J109" s="17">
        <v>-6.6002642630537487</v>
      </c>
      <c r="K109" s="43">
        <v>-4.3718671200000001</v>
      </c>
      <c r="L109" s="78">
        <v>0.05</v>
      </c>
      <c r="M109" s="11"/>
    </row>
    <row r="110" spans="1:13" x14ac:dyDescent="0.25">
      <c r="A110" s="41"/>
      <c r="B110" s="41">
        <v>105</v>
      </c>
      <c r="C110" s="2" t="s">
        <v>47</v>
      </c>
      <c r="D110" s="333"/>
      <c r="E110" s="40" t="s">
        <v>224</v>
      </c>
      <c r="F110" s="44">
        <v>154</v>
      </c>
      <c r="G110" s="4">
        <v>16.587833616298813</v>
      </c>
      <c r="H110" s="44">
        <v>19.590973272596976</v>
      </c>
      <c r="I110" s="79">
        <v>0.19</v>
      </c>
      <c r="J110" s="324">
        <v>-6.5090267274030253</v>
      </c>
      <c r="K110" s="44">
        <v>-4.9053425200000005</v>
      </c>
      <c r="L110" s="79">
        <v>0.04</v>
      </c>
      <c r="M110" s="11"/>
    </row>
    <row r="111" spans="1:13" x14ac:dyDescent="0.25">
      <c r="A111" s="41"/>
      <c r="B111" s="41">
        <v>106</v>
      </c>
      <c r="C111" s="8" t="s">
        <v>48</v>
      </c>
      <c r="D111" s="331">
        <v>38</v>
      </c>
      <c r="E111" s="41" t="s">
        <v>224</v>
      </c>
      <c r="F111" s="43">
        <v>153.5</v>
      </c>
      <c r="G111" s="3">
        <v>16.590370118845502</v>
      </c>
      <c r="H111" s="43">
        <v>19.811935811961447</v>
      </c>
      <c r="I111" s="78">
        <v>0.11</v>
      </c>
      <c r="J111" s="17">
        <v>-6.2880641880385539</v>
      </c>
      <c r="K111" s="43">
        <v>-2.9006167200000013</v>
      </c>
      <c r="L111" s="78">
        <v>7.0000000000000007E-2</v>
      </c>
      <c r="M111" s="11"/>
    </row>
    <row r="112" spans="1:13" x14ac:dyDescent="0.25">
      <c r="A112" s="41"/>
      <c r="B112" s="41">
        <v>107</v>
      </c>
      <c r="C112" s="2" t="s">
        <v>49</v>
      </c>
      <c r="D112" s="333"/>
      <c r="E112" s="40" t="s">
        <v>224</v>
      </c>
      <c r="F112" s="44">
        <v>153.5</v>
      </c>
      <c r="G112" s="4">
        <v>16.590370118845502</v>
      </c>
      <c r="H112" s="44">
        <v>19.742091086464985</v>
      </c>
      <c r="I112" s="79">
        <v>0.11</v>
      </c>
      <c r="J112" s="324">
        <v>-6.3579089135350166</v>
      </c>
      <c r="K112" s="44">
        <v>-3.3295715899999987</v>
      </c>
      <c r="L112" s="79">
        <v>7.0000000000000007E-2</v>
      </c>
      <c r="M112" s="11"/>
    </row>
    <row r="113" spans="1:13" x14ac:dyDescent="0.25">
      <c r="A113" s="41"/>
      <c r="B113" s="41">
        <v>108</v>
      </c>
      <c r="C113" s="2" t="s">
        <v>254</v>
      </c>
      <c r="D113" s="40">
        <v>39</v>
      </c>
      <c r="E113" s="10" t="s">
        <v>235</v>
      </c>
      <c r="F113" s="38">
        <v>148</v>
      </c>
      <c r="G113" s="38">
        <v>16.617999999999999</v>
      </c>
      <c r="H113" s="38">
        <v>20.21118097976322</v>
      </c>
      <c r="I113" s="79">
        <v>0.03</v>
      </c>
      <c r="J113" s="324">
        <v>-5.8888190202367809</v>
      </c>
      <c r="K113" s="38">
        <v>-0.63727863043882371</v>
      </c>
      <c r="L113" s="79">
        <v>0.02</v>
      </c>
      <c r="M113" s="11"/>
    </row>
    <row r="114" spans="1:13" x14ac:dyDescent="0.25">
      <c r="A114" s="41"/>
      <c r="B114" s="41">
        <v>109</v>
      </c>
      <c r="C114" s="8" t="s">
        <v>255</v>
      </c>
      <c r="D114" s="331">
        <v>40</v>
      </c>
      <c r="E114" s="42" t="s">
        <v>236</v>
      </c>
      <c r="F114" s="7">
        <v>142</v>
      </c>
      <c r="G114" s="7">
        <v>16.649000000000001</v>
      </c>
      <c r="H114" s="7">
        <v>20.227830231667344</v>
      </c>
      <c r="I114" s="78">
        <v>0.03</v>
      </c>
      <c r="J114" s="17">
        <v>-5.8721697683326575</v>
      </c>
      <c r="K114" s="7">
        <v>-0.76715467943992832</v>
      </c>
      <c r="L114" s="78">
        <v>0.02</v>
      </c>
      <c r="M114" s="11"/>
    </row>
    <row r="115" spans="1:13" x14ac:dyDescent="0.25">
      <c r="A115" s="41"/>
      <c r="B115" s="41">
        <v>110</v>
      </c>
      <c r="C115" s="2" t="s">
        <v>256</v>
      </c>
      <c r="D115" s="333"/>
      <c r="E115" s="42" t="s">
        <v>236</v>
      </c>
      <c r="F115" s="38">
        <v>142</v>
      </c>
      <c r="G115" s="38">
        <v>16.649000000000001</v>
      </c>
      <c r="H115" s="38">
        <v>19.553698160467114</v>
      </c>
      <c r="I115" s="79">
        <v>0.03</v>
      </c>
      <c r="J115" s="324">
        <v>-6.5463018395328874</v>
      </c>
      <c r="K115" s="38">
        <v>-0.74020931415735836</v>
      </c>
      <c r="L115" s="79">
        <v>0.02</v>
      </c>
      <c r="M115" s="11"/>
    </row>
    <row r="116" spans="1:13" x14ac:dyDescent="0.25">
      <c r="A116" s="41"/>
      <c r="B116" s="41">
        <v>111</v>
      </c>
      <c r="C116" s="1" t="s">
        <v>257</v>
      </c>
      <c r="D116" s="40">
        <v>41</v>
      </c>
      <c r="E116" s="39" t="s">
        <v>237</v>
      </c>
      <c r="F116" s="6">
        <v>65.05</v>
      </c>
      <c r="G116" s="6">
        <v>17.364000000000001</v>
      </c>
      <c r="H116" s="6">
        <v>19.289828876598516</v>
      </c>
      <c r="I116" s="79">
        <v>0.03</v>
      </c>
      <c r="J116" s="324">
        <v>-6.810171123401485</v>
      </c>
      <c r="K116" s="6">
        <v>-4.9082722117069988</v>
      </c>
      <c r="L116" s="79">
        <v>0.02</v>
      </c>
      <c r="M116" s="11"/>
    </row>
    <row r="117" spans="1:13" x14ac:dyDescent="0.25">
      <c r="A117" s="41"/>
      <c r="B117" s="41">
        <v>112</v>
      </c>
      <c r="C117" s="2" t="s">
        <v>258</v>
      </c>
      <c r="D117" s="40">
        <v>42</v>
      </c>
      <c r="E117" s="10" t="s">
        <v>237</v>
      </c>
      <c r="F117" s="38">
        <v>65</v>
      </c>
      <c r="G117" s="38">
        <v>17.364000000000001</v>
      </c>
      <c r="H117" s="38">
        <v>19.315853752666357</v>
      </c>
      <c r="I117" s="79">
        <v>0.03</v>
      </c>
      <c r="J117" s="324">
        <v>-6.7841462473336449</v>
      </c>
      <c r="K117" s="38">
        <v>-4.9915305817660505</v>
      </c>
      <c r="L117" s="79">
        <v>0.02</v>
      </c>
      <c r="M117" s="11"/>
    </row>
    <row r="118" spans="1:13" x14ac:dyDescent="0.25">
      <c r="A118" s="41"/>
      <c r="B118" s="41">
        <v>113</v>
      </c>
      <c r="C118" s="8" t="s">
        <v>50</v>
      </c>
      <c r="D118" s="331">
        <v>43</v>
      </c>
      <c r="E118" s="41" t="s">
        <v>225</v>
      </c>
      <c r="F118" s="43">
        <v>60</v>
      </c>
      <c r="G118" s="5">
        <v>17.383509868421054</v>
      </c>
      <c r="H118" s="43">
        <v>19.189256467952248</v>
      </c>
      <c r="I118" s="78">
        <v>0.18</v>
      </c>
      <c r="J118" s="17">
        <v>-6.9107435320477535</v>
      </c>
      <c r="K118" s="43">
        <v>-5.0355757300000006</v>
      </c>
      <c r="L118" s="78">
        <v>0.13</v>
      </c>
      <c r="M118" s="11"/>
    </row>
    <row r="119" spans="1:13" x14ac:dyDescent="0.25">
      <c r="A119" s="41"/>
      <c r="B119" s="41">
        <v>114</v>
      </c>
      <c r="C119" s="8" t="s">
        <v>51</v>
      </c>
      <c r="D119" s="332"/>
      <c r="E119" s="41" t="s">
        <v>225</v>
      </c>
      <c r="F119" s="43">
        <v>60</v>
      </c>
      <c r="G119" s="5">
        <v>17.383509868421054</v>
      </c>
      <c r="H119" s="43">
        <v>19.247002650507856</v>
      </c>
      <c r="I119" s="78">
        <v>0.18</v>
      </c>
      <c r="J119" s="17">
        <v>-6.8529973494921457</v>
      </c>
      <c r="K119" s="43">
        <v>-4.6384631299999999</v>
      </c>
      <c r="L119" s="78">
        <v>0.13</v>
      </c>
      <c r="M119" s="11"/>
    </row>
    <row r="120" spans="1:13" x14ac:dyDescent="0.25">
      <c r="A120" s="41"/>
      <c r="B120" s="41">
        <v>115</v>
      </c>
      <c r="C120" s="8" t="s">
        <v>52</v>
      </c>
      <c r="D120" s="332"/>
      <c r="E120" s="41" t="s">
        <v>225</v>
      </c>
      <c r="F120" s="43">
        <v>60</v>
      </c>
      <c r="G120" s="5">
        <v>17.383509868421054</v>
      </c>
      <c r="H120" s="43">
        <v>19.989572292481853</v>
      </c>
      <c r="I120" s="78">
        <v>0.19606799999999999</v>
      </c>
      <c r="J120" s="17">
        <v>-6.1104277075181486</v>
      </c>
      <c r="K120" s="43">
        <v>-2.9053790800000003</v>
      </c>
      <c r="L120" s="78">
        <v>0.14160466666666668</v>
      </c>
      <c r="M120" s="11"/>
    </row>
    <row r="121" spans="1:13" x14ac:dyDescent="0.25">
      <c r="A121" s="41"/>
      <c r="B121" s="41">
        <v>116</v>
      </c>
      <c r="C121" s="8" t="s">
        <v>53</v>
      </c>
      <c r="D121" s="332"/>
      <c r="E121" s="41" t="s">
        <v>225</v>
      </c>
      <c r="F121" s="43">
        <v>60</v>
      </c>
      <c r="G121" s="5">
        <v>17.383509868421054</v>
      </c>
      <c r="H121" s="43">
        <v>19.407640238124461</v>
      </c>
      <c r="I121" s="78">
        <v>0.18</v>
      </c>
      <c r="J121" s="17">
        <v>-6.6923597618755402</v>
      </c>
      <c r="K121" s="43">
        <v>-4.4870765500000003</v>
      </c>
      <c r="L121" s="78">
        <v>0.13</v>
      </c>
      <c r="M121" s="11"/>
    </row>
    <row r="122" spans="1:13" x14ac:dyDescent="0.25">
      <c r="A122" s="41"/>
      <c r="B122" s="41">
        <v>117</v>
      </c>
      <c r="C122" s="2" t="s">
        <v>259</v>
      </c>
      <c r="D122" s="333"/>
      <c r="E122" s="40" t="s">
        <v>225</v>
      </c>
      <c r="F122" s="38">
        <v>60</v>
      </c>
      <c r="G122" s="38">
        <v>17.384</v>
      </c>
      <c r="H122" s="38">
        <v>19.3096710065916</v>
      </c>
      <c r="I122" s="79">
        <v>0.03</v>
      </c>
      <c r="J122" s="324">
        <v>-6.7903289934084015</v>
      </c>
      <c r="K122" s="38">
        <v>-4.904039044008937</v>
      </c>
      <c r="L122" s="79">
        <v>0.02</v>
      </c>
      <c r="M122" s="11"/>
    </row>
    <row r="123" spans="1:13" x14ac:dyDescent="0.25">
      <c r="A123" s="41"/>
      <c r="B123" s="41">
        <v>118</v>
      </c>
      <c r="C123" s="2" t="s">
        <v>260</v>
      </c>
      <c r="D123" s="40">
        <v>44</v>
      </c>
      <c r="E123" s="40" t="s">
        <v>225</v>
      </c>
      <c r="F123" s="38">
        <v>59.8</v>
      </c>
      <c r="G123" s="38">
        <v>17.384</v>
      </c>
      <c r="H123" s="38">
        <v>19.478205523840455</v>
      </c>
      <c r="I123" s="79">
        <v>0.03</v>
      </c>
      <c r="J123" s="324">
        <v>-6.6217944761595469</v>
      </c>
      <c r="K123" s="38">
        <v>-4.0870860614801856</v>
      </c>
      <c r="L123" s="79">
        <v>0.02</v>
      </c>
      <c r="M123" s="11"/>
    </row>
    <row r="124" spans="1:13" x14ac:dyDescent="0.25">
      <c r="A124" s="41"/>
      <c r="B124" s="41">
        <v>119</v>
      </c>
      <c r="C124" s="1" t="s">
        <v>261</v>
      </c>
      <c r="D124" s="40">
        <v>45</v>
      </c>
      <c r="E124" s="40" t="s">
        <v>225</v>
      </c>
      <c r="F124" s="6">
        <v>59.6</v>
      </c>
      <c r="G124" s="6">
        <v>17.385000000000002</v>
      </c>
      <c r="H124" s="6">
        <v>19.565666188104789</v>
      </c>
      <c r="I124" s="79">
        <v>0.03</v>
      </c>
      <c r="J124" s="324">
        <v>-6.5343338118952126</v>
      </c>
      <c r="K124" s="6">
        <v>-4.7769036502020059</v>
      </c>
      <c r="L124" s="79">
        <v>0.02</v>
      </c>
      <c r="M124" s="11"/>
    </row>
    <row r="125" spans="1:13" x14ac:dyDescent="0.25">
      <c r="A125" s="41"/>
      <c r="B125" s="41">
        <v>120</v>
      </c>
      <c r="C125" s="8" t="s">
        <v>54</v>
      </c>
      <c r="D125" s="331">
        <v>46</v>
      </c>
      <c r="E125" s="41" t="s">
        <v>225</v>
      </c>
      <c r="F125" s="43">
        <v>59.375</v>
      </c>
      <c r="G125" s="3">
        <v>17.385960526315788</v>
      </c>
      <c r="H125" s="43">
        <v>19.479915536234365</v>
      </c>
      <c r="I125" s="78">
        <v>0.11</v>
      </c>
      <c r="J125" s="17">
        <v>-6.620084463765636</v>
      </c>
      <c r="K125" s="43">
        <v>-4.735528809999999</v>
      </c>
      <c r="L125" s="78">
        <v>7.0000000000000007E-2</v>
      </c>
      <c r="M125" s="11"/>
    </row>
    <row r="126" spans="1:13" x14ac:dyDescent="0.25">
      <c r="A126" s="41"/>
      <c r="B126" s="41">
        <v>121</v>
      </c>
      <c r="C126" s="8" t="s">
        <v>55</v>
      </c>
      <c r="D126" s="332"/>
      <c r="E126" s="41" t="s">
        <v>225</v>
      </c>
      <c r="F126" s="43">
        <v>59.375</v>
      </c>
      <c r="G126" s="3">
        <v>17.385960526315788</v>
      </c>
      <c r="H126" s="43">
        <v>19.394926612345866</v>
      </c>
      <c r="I126" s="78">
        <v>0.11</v>
      </c>
      <c r="J126" s="17">
        <v>-6.7050733876541351</v>
      </c>
      <c r="K126" s="43">
        <v>-4.5890539600000002</v>
      </c>
      <c r="L126" s="78">
        <v>7.0000000000000007E-2</v>
      </c>
      <c r="M126" s="11"/>
    </row>
    <row r="127" spans="1:13" x14ac:dyDescent="0.25">
      <c r="A127" s="41"/>
      <c r="B127" s="41">
        <v>122</v>
      </c>
      <c r="C127" s="2" t="s">
        <v>56</v>
      </c>
      <c r="D127" s="333"/>
      <c r="E127" s="40" t="s">
        <v>225</v>
      </c>
      <c r="F127" s="44">
        <v>59.375</v>
      </c>
      <c r="G127" s="4">
        <v>17.385960526315788</v>
      </c>
      <c r="H127" s="44">
        <v>19.510702047693933</v>
      </c>
      <c r="I127" s="79">
        <v>0.11</v>
      </c>
      <c r="J127" s="324">
        <v>-6.5892979523060689</v>
      </c>
      <c r="K127" s="44">
        <v>-4.6776435599999999</v>
      </c>
      <c r="L127" s="79">
        <v>7.0000000000000007E-2</v>
      </c>
      <c r="M127" s="11"/>
    </row>
    <row r="128" spans="1:13" x14ac:dyDescent="0.25">
      <c r="A128" s="41"/>
      <c r="B128" s="41">
        <v>123</v>
      </c>
      <c r="C128" s="8" t="s">
        <v>262</v>
      </c>
      <c r="D128" s="331">
        <v>47</v>
      </c>
      <c r="E128" s="41" t="s">
        <v>226</v>
      </c>
      <c r="F128" s="7">
        <v>6.25</v>
      </c>
      <c r="G128" s="7">
        <v>17.53</v>
      </c>
      <c r="H128" s="7">
        <v>20.310091932379454</v>
      </c>
      <c r="I128" s="78">
        <v>0.03</v>
      </c>
      <c r="J128" s="17">
        <v>-5.7899080676205479</v>
      </c>
      <c r="K128" s="7">
        <v>-4.1254577215651267</v>
      </c>
      <c r="L128" s="78">
        <v>0.02</v>
      </c>
      <c r="M128" s="11"/>
    </row>
    <row r="129" spans="1:13" x14ac:dyDescent="0.25">
      <c r="A129" s="41"/>
      <c r="B129" s="41">
        <v>124</v>
      </c>
      <c r="C129" s="8" t="s">
        <v>57</v>
      </c>
      <c r="D129" s="332"/>
      <c r="E129" s="41" t="s">
        <v>226</v>
      </c>
      <c r="F129" s="43">
        <v>6.25</v>
      </c>
      <c r="G129" s="7">
        <v>17.53</v>
      </c>
      <c r="H129" s="43">
        <v>19.837170258078004</v>
      </c>
      <c r="I129" s="78">
        <v>0.08</v>
      </c>
      <c r="J129" s="17">
        <v>-6.2628297419219976</v>
      </c>
      <c r="K129" s="43">
        <v>-5.4200308999999995</v>
      </c>
      <c r="L129" s="78">
        <v>0.09</v>
      </c>
      <c r="M129" s="11"/>
    </row>
    <row r="130" spans="1:13" x14ac:dyDescent="0.25">
      <c r="A130" s="41"/>
      <c r="B130" s="41">
        <v>125</v>
      </c>
      <c r="C130" s="8" t="s">
        <v>58</v>
      </c>
      <c r="D130" s="332"/>
      <c r="E130" s="41" t="s">
        <v>226</v>
      </c>
      <c r="F130" s="43">
        <v>6.25</v>
      </c>
      <c r="G130" s="7">
        <v>17.53</v>
      </c>
      <c r="H130" s="43">
        <v>19.717658972436162</v>
      </c>
      <c r="I130" s="78">
        <v>0.08</v>
      </c>
      <c r="J130" s="17">
        <v>-6.3823410275638395</v>
      </c>
      <c r="K130" s="43">
        <v>-3.5745019999999998</v>
      </c>
      <c r="L130" s="78">
        <v>0.09</v>
      </c>
      <c r="M130" s="11"/>
    </row>
    <row r="131" spans="1:13" x14ac:dyDescent="0.25">
      <c r="A131" s="41"/>
      <c r="B131" s="41">
        <v>126</v>
      </c>
      <c r="C131" s="8" t="s">
        <v>59</v>
      </c>
      <c r="D131" s="332"/>
      <c r="E131" s="41" t="s">
        <v>226</v>
      </c>
      <c r="F131" s="43">
        <v>6.25</v>
      </c>
      <c r="G131" s="7">
        <v>17.53</v>
      </c>
      <c r="H131" s="43">
        <v>19.506957301554056</v>
      </c>
      <c r="I131" s="78">
        <v>0.11</v>
      </c>
      <c r="J131" s="17">
        <v>-6.5930426984459451</v>
      </c>
      <c r="K131" s="43">
        <v>-3.9481996999999991</v>
      </c>
      <c r="L131" s="78">
        <v>7.0000000000000007E-2</v>
      </c>
      <c r="M131" s="11"/>
    </row>
    <row r="132" spans="1:13" x14ac:dyDescent="0.25">
      <c r="A132" s="41"/>
      <c r="B132" s="41">
        <v>127</v>
      </c>
      <c r="C132" s="8" t="s">
        <v>60</v>
      </c>
      <c r="D132" s="332"/>
      <c r="E132" s="41" t="s">
        <v>226</v>
      </c>
      <c r="F132" s="43">
        <v>6.25</v>
      </c>
      <c r="G132" s="7">
        <v>17.53</v>
      </c>
      <c r="H132" s="43">
        <v>20.068074081921132</v>
      </c>
      <c r="I132" s="78">
        <v>0.08</v>
      </c>
      <c r="J132" s="17">
        <v>-6.0319259180788691</v>
      </c>
      <c r="K132" s="43">
        <v>-4.0686369000000013</v>
      </c>
      <c r="L132" s="78">
        <v>0.09</v>
      </c>
      <c r="M132" s="11"/>
    </row>
    <row r="133" spans="1:13" x14ac:dyDescent="0.25">
      <c r="A133" s="41"/>
      <c r="B133" s="41">
        <v>128</v>
      </c>
      <c r="C133" s="8" t="s">
        <v>61</v>
      </c>
      <c r="D133" s="332"/>
      <c r="E133" s="41" t="s">
        <v>226</v>
      </c>
      <c r="F133" s="43">
        <v>6.25</v>
      </c>
      <c r="G133" s="7">
        <v>17.53</v>
      </c>
      <c r="H133" s="43">
        <v>19.522878392132622</v>
      </c>
      <c r="I133" s="78">
        <v>0.08</v>
      </c>
      <c r="J133" s="17">
        <v>-6.5771216078673795</v>
      </c>
      <c r="K133" s="43">
        <v>-3.5588934999999999</v>
      </c>
      <c r="L133" s="78">
        <v>0.09</v>
      </c>
      <c r="M133" s="11"/>
    </row>
    <row r="134" spans="1:13" x14ac:dyDescent="0.25">
      <c r="A134" s="41"/>
      <c r="B134" s="41">
        <v>129</v>
      </c>
      <c r="C134" s="8" t="s">
        <v>62</v>
      </c>
      <c r="D134" s="332"/>
      <c r="E134" s="41" t="s">
        <v>226</v>
      </c>
      <c r="F134" s="43">
        <v>6.25</v>
      </c>
      <c r="G134" s="7">
        <v>17.53</v>
      </c>
      <c r="H134" s="43">
        <v>19.734980390430096</v>
      </c>
      <c r="I134" s="78">
        <v>0.08</v>
      </c>
      <c r="J134" s="17">
        <v>-6.3650196095699059</v>
      </c>
      <c r="K134" s="43">
        <v>-4.8091846999999994</v>
      </c>
      <c r="L134" s="78">
        <v>0.09</v>
      </c>
      <c r="M134" s="11"/>
    </row>
    <row r="135" spans="1:13" x14ac:dyDescent="0.25">
      <c r="A135" s="41"/>
      <c r="B135" s="41">
        <v>130</v>
      </c>
      <c r="C135" s="2" t="s">
        <v>63</v>
      </c>
      <c r="D135" s="333"/>
      <c r="E135" s="40" t="s">
        <v>226</v>
      </c>
      <c r="F135" s="44">
        <v>6.25</v>
      </c>
      <c r="G135" s="38">
        <v>17.53</v>
      </c>
      <c r="H135" s="44">
        <v>19.595058401350244</v>
      </c>
      <c r="I135" s="79">
        <v>0.08</v>
      </c>
      <c r="J135" s="324">
        <v>-6.5049415986497579</v>
      </c>
      <c r="K135" s="44">
        <v>-3.1321268999999994</v>
      </c>
      <c r="L135" s="79">
        <v>0.09</v>
      </c>
      <c r="M135" s="11"/>
    </row>
    <row r="136" spans="1:13" x14ac:dyDescent="0.25">
      <c r="A136" s="41"/>
      <c r="B136" s="41">
        <v>131</v>
      </c>
      <c r="C136" s="8" t="s">
        <v>64</v>
      </c>
      <c r="D136" s="331">
        <v>48</v>
      </c>
      <c r="E136" s="41" t="s">
        <v>227</v>
      </c>
      <c r="F136" s="43">
        <v>3</v>
      </c>
      <c r="G136" s="5">
        <v>17.607019607843139</v>
      </c>
      <c r="H136" s="43">
        <v>19.376098132337834</v>
      </c>
      <c r="I136" s="78">
        <v>0.20443199999999997</v>
      </c>
      <c r="J136" s="17">
        <v>-6.7239018676621676</v>
      </c>
      <c r="K136" s="43">
        <v>-3.710590390000001</v>
      </c>
      <c r="L136" s="78">
        <v>0.14764533333333332</v>
      </c>
      <c r="M136" s="11"/>
    </row>
    <row r="137" spans="1:13" x14ac:dyDescent="0.25">
      <c r="A137" s="41"/>
      <c r="B137" s="41">
        <v>132</v>
      </c>
      <c r="C137" s="8" t="s">
        <v>65</v>
      </c>
      <c r="D137" s="332"/>
      <c r="E137" s="41" t="s">
        <v>227</v>
      </c>
      <c r="F137" s="43">
        <v>3</v>
      </c>
      <c r="G137" s="3">
        <v>17.607019607843139</v>
      </c>
      <c r="H137" s="43">
        <v>19.364880790344827</v>
      </c>
      <c r="I137" s="78">
        <v>0.08</v>
      </c>
      <c r="J137" s="17">
        <v>-6.7351192096551742</v>
      </c>
      <c r="K137" s="43">
        <v>-4.3565381999999993</v>
      </c>
      <c r="L137" s="78">
        <v>0.09</v>
      </c>
      <c r="M137" s="11"/>
    </row>
    <row r="138" spans="1:13" x14ac:dyDescent="0.25">
      <c r="A138" s="41"/>
      <c r="B138" s="41">
        <v>133</v>
      </c>
      <c r="C138" s="2" t="s">
        <v>66</v>
      </c>
      <c r="D138" s="333"/>
      <c r="E138" s="40" t="s">
        <v>227</v>
      </c>
      <c r="F138" s="44">
        <v>3</v>
      </c>
      <c r="G138" s="4">
        <v>17.607019607843139</v>
      </c>
      <c r="H138" s="44">
        <v>19.035229662483587</v>
      </c>
      <c r="I138" s="79">
        <v>0.08</v>
      </c>
      <c r="J138" s="324">
        <v>-7.0647703375164141</v>
      </c>
      <c r="K138" s="44">
        <v>-4.1946125999999992</v>
      </c>
      <c r="L138" s="79">
        <v>0.09</v>
      </c>
      <c r="M138" s="11"/>
    </row>
    <row r="139" spans="1:13" x14ac:dyDescent="0.25">
      <c r="A139" s="41"/>
      <c r="B139" s="41">
        <v>134</v>
      </c>
      <c r="C139" s="8" t="s">
        <v>67</v>
      </c>
      <c r="D139" s="331">
        <v>49</v>
      </c>
      <c r="E139" s="41" t="s">
        <v>228</v>
      </c>
      <c r="F139" s="43">
        <v>1</v>
      </c>
      <c r="G139" s="3">
        <v>17.614862745098041</v>
      </c>
      <c r="H139" s="43">
        <v>18.996349515806539</v>
      </c>
      <c r="I139" s="78">
        <v>0.18</v>
      </c>
      <c r="J139" s="17">
        <v>-7.1036504841934622</v>
      </c>
      <c r="K139" s="43">
        <v>-4.7848102099999998</v>
      </c>
      <c r="L139" s="78">
        <v>0.13</v>
      </c>
      <c r="M139" s="11"/>
    </row>
    <row r="140" spans="1:13" x14ac:dyDescent="0.25">
      <c r="A140" s="41"/>
      <c r="B140" s="41">
        <v>135</v>
      </c>
      <c r="C140" s="8" t="s">
        <v>68</v>
      </c>
      <c r="D140" s="332"/>
      <c r="E140" s="41" t="s">
        <v>228</v>
      </c>
      <c r="F140" s="43">
        <v>1</v>
      </c>
      <c r="G140" s="3">
        <v>17.614862745098041</v>
      </c>
      <c r="H140" s="43">
        <v>19.077029130276212</v>
      </c>
      <c r="I140" s="78">
        <v>0.18</v>
      </c>
      <c r="J140" s="17">
        <v>-7.0229708697237889</v>
      </c>
      <c r="K140" s="43">
        <v>-4.6116529900000005</v>
      </c>
      <c r="L140" s="78">
        <v>0.13</v>
      </c>
      <c r="M140" s="11"/>
    </row>
    <row r="141" spans="1:13" x14ac:dyDescent="0.25">
      <c r="A141" s="41"/>
      <c r="B141" s="41">
        <v>136</v>
      </c>
      <c r="C141" s="8" t="s">
        <v>69</v>
      </c>
      <c r="D141" s="332"/>
      <c r="E141" s="41" t="s">
        <v>228</v>
      </c>
      <c r="F141" s="43">
        <v>1</v>
      </c>
      <c r="G141" s="5">
        <v>17.614862745098041</v>
      </c>
      <c r="H141" s="43">
        <v>19.412610260609583</v>
      </c>
      <c r="I141" s="78">
        <v>0.18</v>
      </c>
      <c r="J141" s="17">
        <v>-6.6873897393904187</v>
      </c>
      <c r="K141" s="43">
        <v>-4.8073871699999993</v>
      </c>
      <c r="L141" s="78">
        <v>0.13</v>
      </c>
      <c r="M141" s="11"/>
    </row>
    <row r="142" spans="1:13" x14ac:dyDescent="0.25">
      <c r="A142" s="41"/>
      <c r="B142" s="41">
        <v>137</v>
      </c>
      <c r="C142" s="8" t="s">
        <v>70</v>
      </c>
      <c r="D142" s="332"/>
      <c r="E142" s="41" t="s">
        <v>228</v>
      </c>
      <c r="F142" s="43">
        <v>1</v>
      </c>
      <c r="G142" s="5">
        <v>17.614862745098041</v>
      </c>
      <c r="H142" s="43">
        <v>19.677805354711051</v>
      </c>
      <c r="I142" s="78">
        <v>0.18</v>
      </c>
      <c r="J142" s="17">
        <v>-6.4221946452889505</v>
      </c>
      <c r="K142" s="43">
        <v>-5.528539620000001</v>
      </c>
      <c r="L142" s="78">
        <v>0.13</v>
      </c>
      <c r="M142" s="11"/>
    </row>
    <row r="143" spans="1:13" x14ac:dyDescent="0.25">
      <c r="A143" s="41"/>
      <c r="B143" s="41">
        <v>138</v>
      </c>
      <c r="C143" s="2" t="s">
        <v>71</v>
      </c>
      <c r="D143" s="333"/>
      <c r="E143" s="40" t="s">
        <v>228</v>
      </c>
      <c r="F143" s="44">
        <v>1</v>
      </c>
      <c r="G143" s="4">
        <v>17.614862745098041</v>
      </c>
      <c r="H143" s="44">
        <v>19.608767062849321</v>
      </c>
      <c r="I143" s="79">
        <v>7.0000000000000007E-2</v>
      </c>
      <c r="J143" s="324">
        <v>-6.4912329371506807</v>
      </c>
      <c r="K143" s="44">
        <v>-4.9856657199999992</v>
      </c>
      <c r="L143" s="79">
        <v>0.06</v>
      </c>
      <c r="M143" s="11"/>
    </row>
    <row r="144" spans="1:13" x14ac:dyDescent="0.25">
      <c r="A144" s="41"/>
      <c r="B144" s="41">
        <v>139</v>
      </c>
      <c r="C144" s="8" t="s">
        <v>72</v>
      </c>
      <c r="D144" s="331">
        <v>50</v>
      </c>
      <c r="E144" s="41" t="s">
        <v>228</v>
      </c>
      <c r="F144" s="43">
        <v>0</v>
      </c>
      <c r="G144" s="5">
        <v>17.618784313725492</v>
      </c>
      <c r="H144" s="43">
        <v>19.538340176415993</v>
      </c>
      <c r="I144" s="78">
        <v>0.1</v>
      </c>
      <c r="J144" s="17">
        <v>-6.5616598235840087</v>
      </c>
      <c r="K144" s="43">
        <v>-5.6735342099999997</v>
      </c>
      <c r="L144" s="78">
        <v>0.08</v>
      </c>
      <c r="M144" s="11"/>
    </row>
    <row r="145" spans="1:28" x14ac:dyDescent="0.25">
      <c r="A145" s="41"/>
      <c r="B145" s="41">
        <v>140</v>
      </c>
      <c r="C145" s="8" t="s">
        <v>73</v>
      </c>
      <c r="D145" s="332"/>
      <c r="E145" s="41" t="s">
        <v>228</v>
      </c>
      <c r="F145" s="43">
        <v>0</v>
      </c>
      <c r="G145" s="5">
        <v>17.618784313725492</v>
      </c>
      <c r="H145" s="43">
        <v>19.924483619456158</v>
      </c>
      <c r="I145" s="78">
        <v>0.1</v>
      </c>
      <c r="J145" s="17">
        <v>-6.1755163805438436</v>
      </c>
      <c r="K145" s="43">
        <v>-5.436644760000001</v>
      </c>
      <c r="L145" s="78">
        <v>0.08</v>
      </c>
      <c r="M145" s="11"/>
    </row>
    <row r="146" spans="1:28" x14ac:dyDescent="0.25">
      <c r="A146" s="40"/>
      <c r="B146" s="40">
        <v>141</v>
      </c>
      <c r="C146" s="2" t="s">
        <v>74</v>
      </c>
      <c r="D146" s="333"/>
      <c r="E146" s="40" t="s">
        <v>228</v>
      </c>
      <c r="F146" s="44">
        <v>0</v>
      </c>
      <c r="G146" s="4">
        <v>17.618784313725492</v>
      </c>
      <c r="H146" s="44">
        <v>19.399299008810416</v>
      </c>
      <c r="I146" s="79">
        <v>0.1</v>
      </c>
      <c r="J146" s="324">
        <v>-6.700700991189585</v>
      </c>
      <c r="K146" s="44">
        <v>-4.9991788499999998</v>
      </c>
      <c r="L146" s="79">
        <v>0.08</v>
      </c>
      <c r="M146" s="11"/>
    </row>
    <row r="147" spans="1:28" x14ac:dyDescent="0.25">
      <c r="A147" s="16"/>
      <c r="B147" s="16"/>
      <c r="C147" s="52"/>
      <c r="D147" s="52"/>
      <c r="E147" s="52"/>
      <c r="F147" s="52"/>
      <c r="G147" s="52"/>
      <c r="H147" s="52"/>
      <c r="I147" s="82"/>
      <c r="J147" s="16"/>
      <c r="K147" s="16"/>
      <c r="L147" s="82"/>
    </row>
    <row r="148" spans="1:28" ht="15" customHeight="1" x14ac:dyDescent="0.25">
      <c r="A148" s="40" t="s">
        <v>1</v>
      </c>
      <c r="B148" s="40" t="s">
        <v>75</v>
      </c>
      <c r="C148" s="40" t="s">
        <v>0</v>
      </c>
      <c r="D148" s="76" t="s">
        <v>2</v>
      </c>
      <c r="E148" s="2" t="s">
        <v>5</v>
      </c>
      <c r="F148" s="2" t="s">
        <v>118</v>
      </c>
      <c r="G148" s="40" t="s">
        <v>3</v>
      </c>
      <c r="H148" s="36" t="s">
        <v>475</v>
      </c>
      <c r="I148" s="75" t="s">
        <v>478</v>
      </c>
      <c r="J148" s="36" t="s">
        <v>476</v>
      </c>
      <c r="K148" s="36" t="s">
        <v>477</v>
      </c>
      <c r="L148" s="75" t="s">
        <v>479</v>
      </c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</row>
    <row r="149" spans="1:28" x14ac:dyDescent="0.25">
      <c r="A149" s="41" t="s">
        <v>76</v>
      </c>
      <c r="B149" s="41">
        <v>1</v>
      </c>
      <c r="C149" s="31" t="s">
        <v>116</v>
      </c>
      <c r="D149" s="329">
        <v>1</v>
      </c>
      <c r="E149" s="31" t="s">
        <v>184</v>
      </c>
      <c r="F149" s="46">
        <v>741.5</v>
      </c>
      <c r="G149" s="46">
        <v>13.710935483870969</v>
      </c>
      <c r="H149" s="46">
        <v>21.65083627925241</v>
      </c>
      <c r="I149" s="72">
        <v>1.5963494516345999E-2</v>
      </c>
      <c r="J149" s="325">
        <v>-5.5491637207475897</v>
      </c>
      <c r="K149" s="46">
        <v>-5.9349783690799871</v>
      </c>
      <c r="L149" s="72">
        <v>1.1697581118261517E-2</v>
      </c>
      <c r="M149" s="326"/>
      <c r="N149" s="45"/>
      <c r="O149" s="45"/>
    </row>
    <row r="150" spans="1:28" x14ac:dyDescent="0.25">
      <c r="A150" s="41"/>
      <c r="B150" s="41">
        <v>2</v>
      </c>
      <c r="C150" s="47" t="s">
        <v>117</v>
      </c>
      <c r="D150" s="330"/>
      <c r="E150" s="47" t="s">
        <v>184</v>
      </c>
      <c r="F150" s="48">
        <v>741.5</v>
      </c>
      <c r="G150" s="48">
        <v>13.710935483870969</v>
      </c>
      <c r="H150" s="48">
        <v>21.478836203541359</v>
      </c>
      <c r="I150" s="73">
        <v>1.5963494516345999E-2</v>
      </c>
      <c r="J150" s="327">
        <v>-5.7211637964586401</v>
      </c>
      <c r="K150" s="48">
        <v>-5.2898272234153767</v>
      </c>
      <c r="L150" s="73">
        <v>1.1697581118261517E-2</v>
      </c>
      <c r="M150" s="326"/>
      <c r="N150" s="45"/>
      <c r="O150" s="45"/>
    </row>
    <row r="151" spans="1:28" x14ac:dyDescent="0.25">
      <c r="A151" s="41"/>
      <c r="B151" s="41">
        <v>3</v>
      </c>
      <c r="C151" s="31" t="s">
        <v>114</v>
      </c>
      <c r="D151" s="328">
        <v>2</v>
      </c>
      <c r="E151" s="31" t="s">
        <v>183</v>
      </c>
      <c r="F151" s="46">
        <v>715</v>
      </c>
      <c r="G151" s="46">
        <v>13.825352357320099</v>
      </c>
      <c r="H151" s="46">
        <v>26.713969526464226</v>
      </c>
      <c r="I151" s="72">
        <v>1.5963494516345999E-2</v>
      </c>
      <c r="J151" s="325">
        <v>-0.48603047353577367</v>
      </c>
      <c r="K151" s="46">
        <v>2.5305911026868022E-2</v>
      </c>
      <c r="L151" s="72">
        <v>1.1697581118261517E-2</v>
      </c>
      <c r="M151" s="326"/>
      <c r="N151" s="45"/>
      <c r="O151" s="45"/>
    </row>
    <row r="152" spans="1:28" x14ac:dyDescent="0.25">
      <c r="A152" s="41"/>
      <c r="B152" s="41">
        <v>4</v>
      </c>
      <c r="C152" s="47" t="s">
        <v>115</v>
      </c>
      <c r="D152" s="330"/>
      <c r="E152" s="47" t="s">
        <v>183</v>
      </c>
      <c r="F152" s="48">
        <v>715</v>
      </c>
      <c r="G152" s="48">
        <v>13.825352357320099</v>
      </c>
      <c r="H152" s="48">
        <v>26.753530440081807</v>
      </c>
      <c r="I152" s="73">
        <v>1.5963494516345999E-2</v>
      </c>
      <c r="J152" s="327">
        <v>-0.44646955991819226</v>
      </c>
      <c r="K152" s="48">
        <v>-0.1541042782951077</v>
      </c>
      <c r="L152" s="73">
        <v>1.1697581118261517E-2</v>
      </c>
      <c r="M152" s="326"/>
      <c r="N152" s="45"/>
      <c r="O152" s="45"/>
    </row>
    <row r="153" spans="1:28" x14ac:dyDescent="0.25">
      <c r="A153" s="41"/>
      <c r="B153" s="41">
        <v>5</v>
      </c>
      <c r="C153" s="31" t="s">
        <v>310</v>
      </c>
      <c r="D153" s="328">
        <v>3</v>
      </c>
      <c r="E153" s="31" t="s">
        <v>182</v>
      </c>
      <c r="F153" s="46">
        <v>660.5</v>
      </c>
      <c r="G153" s="46">
        <v>14.060662531017369</v>
      </c>
      <c r="H153" s="46">
        <v>23.089910264452275</v>
      </c>
      <c r="I153" s="72">
        <v>1.5963494516345999E-2</v>
      </c>
      <c r="J153" s="325">
        <v>-4.1100897355477244</v>
      </c>
      <c r="K153" s="46">
        <v>-5.4382469092571988</v>
      </c>
      <c r="L153" s="72">
        <v>1.1697581118261517E-2</v>
      </c>
      <c r="M153" s="326"/>
      <c r="N153" s="45"/>
      <c r="O153" s="45"/>
    </row>
    <row r="154" spans="1:28" x14ac:dyDescent="0.25">
      <c r="A154" s="41"/>
      <c r="B154" s="41">
        <v>6</v>
      </c>
      <c r="C154" s="31" t="s">
        <v>311</v>
      </c>
      <c r="D154" s="329"/>
      <c r="E154" s="31" t="s">
        <v>182</v>
      </c>
      <c r="F154" s="46">
        <v>660.5</v>
      </c>
      <c r="G154" s="46">
        <v>14.060662531017369</v>
      </c>
      <c r="H154" s="46">
        <v>23.557908826738498</v>
      </c>
      <c r="I154" s="72">
        <v>1.5963494516345999E-2</v>
      </c>
      <c r="J154" s="325">
        <v>-3.6420911732615018</v>
      </c>
      <c r="K154" s="46">
        <v>-5.3821258097960758</v>
      </c>
      <c r="L154" s="72">
        <v>1.1697581118261517E-2</v>
      </c>
      <c r="M154" s="326"/>
      <c r="N154" s="45"/>
      <c r="O154" s="45"/>
    </row>
    <row r="155" spans="1:28" x14ac:dyDescent="0.25">
      <c r="A155" s="41"/>
      <c r="B155" s="41">
        <v>7</v>
      </c>
      <c r="C155" s="47" t="s">
        <v>312</v>
      </c>
      <c r="D155" s="330"/>
      <c r="E155" s="47" t="s">
        <v>182</v>
      </c>
      <c r="F155" s="48">
        <v>660.5</v>
      </c>
      <c r="G155" s="48">
        <v>14.060662531017369</v>
      </c>
      <c r="H155" s="48">
        <v>23.758362068181999</v>
      </c>
      <c r="I155" s="73">
        <v>1.5963494516345999E-2</v>
      </c>
      <c r="J155" s="327">
        <v>-3.4416379318180006</v>
      </c>
      <c r="K155" s="48">
        <v>-3.9244491373321448</v>
      </c>
      <c r="L155" s="73">
        <v>1.1697581118261517E-2</v>
      </c>
      <c r="M155" s="326"/>
      <c r="N155" s="45"/>
      <c r="O155" s="45"/>
    </row>
    <row r="156" spans="1:28" x14ac:dyDescent="0.25">
      <c r="A156" s="41"/>
      <c r="B156" s="41">
        <v>8</v>
      </c>
      <c r="C156" s="31" t="s">
        <v>313</v>
      </c>
      <c r="D156" s="328">
        <v>4</v>
      </c>
      <c r="E156" s="31" t="s">
        <v>181</v>
      </c>
      <c r="F156" s="46">
        <v>577.4</v>
      </c>
      <c r="G156" s="46">
        <v>14.419456575682382</v>
      </c>
      <c r="H156" s="46">
        <v>22.068714623362329</v>
      </c>
      <c r="I156" s="72">
        <v>1.5963494516345999E-2</v>
      </c>
      <c r="J156" s="325">
        <v>-5.1312853766376705</v>
      </c>
      <c r="K156" s="46">
        <v>-5.9260120061444095</v>
      </c>
      <c r="L156" s="72">
        <v>1.1697581118261517E-2</v>
      </c>
      <c r="M156" s="326"/>
      <c r="N156" s="45"/>
      <c r="O156" s="45"/>
    </row>
    <row r="157" spans="1:28" x14ac:dyDescent="0.25">
      <c r="A157" s="41"/>
      <c r="B157" s="41">
        <v>9</v>
      </c>
      <c r="C157" s="31" t="s">
        <v>314</v>
      </c>
      <c r="D157" s="329"/>
      <c r="E157" s="31" t="s">
        <v>181</v>
      </c>
      <c r="F157" s="46">
        <v>577.4</v>
      </c>
      <c r="G157" s="46">
        <v>14.419456575682382</v>
      </c>
      <c r="H157" s="46">
        <v>22.139608167695609</v>
      </c>
      <c r="I157" s="72">
        <v>1.5963494516345999E-2</v>
      </c>
      <c r="J157" s="325">
        <v>-5.0603918323043899</v>
      </c>
      <c r="K157" s="46">
        <v>-4.6165899954797425</v>
      </c>
      <c r="L157" s="72">
        <v>1.1697581118261517E-2</v>
      </c>
      <c r="M157" s="326"/>
      <c r="N157" s="45"/>
      <c r="O157" s="45"/>
    </row>
    <row r="158" spans="1:28" x14ac:dyDescent="0.25">
      <c r="A158" s="41"/>
      <c r="B158" s="41">
        <v>10</v>
      </c>
      <c r="C158" s="31" t="s">
        <v>315</v>
      </c>
      <c r="D158" s="329"/>
      <c r="E158" s="31" t="s">
        <v>181</v>
      </c>
      <c r="F158" s="46">
        <v>577.4</v>
      </c>
      <c r="G158" s="46">
        <v>14.419456575682382</v>
      </c>
      <c r="H158" s="46">
        <v>23.215534468404556</v>
      </c>
      <c r="I158" s="72">
        <v>1.5963494516345999E-2</v>
      </c>
      <c r="J158" s="325">
        <v>-3.9844655315954434</v>
      </c>
      <c r="K158" s="46">
        <v>-3.3931144113087153</v>
      </c>
      <c r="L158" s="72">
        <v>1.1697581118261517E-2</v>
      </c>
      <c r="N158" s="45"/>
      <c r="O158" s="45"/>
    </row>
    <row r="159" spans="1:28" x14ac:dyDescent="0.25">
      <c r="A159" s="41"/>
      <c r="B159" s="41">
        <v>11</v>
      </c>
      <c r="C159" s="47" t="s">
        <v>316</v>
      </c>
      <c r="D159" s="330"/>
      <c r="E159" s="47" t="s">
        <v>181</v>
      </c>
      <c r="F159" s="48">
        <v>577.4</v>
      </c>
      <c r="G159" s="48">
        <v>14.419456575682382</v>
      </c>
      <c r="H159" s="48">
        <v>22.236242751384136</v>
      </c>
      <c r="I159" s="73">
        <v>1.5963494516345999E-2</v>
      </c>
      <c r="J159" s="327">
        <v>-4.9637572486158632</v>
      </c>
      <c r="K159" s="48">
        <v>-4.9357094345969728</v>
      </c>
      <c r="L159" s="73">
        <v>1.1697581118261517E-2</v>
      </c>
      <c r="N159" s="45"/>
      <c r="O159" s="45"/>
    </row>
    <row r="160" spans="1:28" x14ac:dyDescent="0.25">
      <c r="A160" s="41"/>
      <c r="B160" s="41">
        <v>12</v>
      </c>
      <c r="C160" s="31" t="s">
        <v>317</v>
      </c>
      <c r="D160" s="328">
        <v>5</v>
      </c>
      <c r="E160" s="31" t="s">
        <v>181</v>
      </c>
      <c r="F160" s="46">
        <v>577.20000000000005</v>
      </c>
      <c r="G160" s="46">
        <v>14.420320099255584</v>
      </c>
      <c r="H160" s="46">
        <v>21.889760516375425</v>
      </c>
      <c r="I160" s="72">
        <v>1.5963494516345999E-2</v>
      </c>
      <c r="J160" s="325">
        <v>-5.3102394836245743</v>
      </c>
      <c r="K160" s="46">
        <v>-5.7785237432171774</v>
      </c>
      <c r="L160" s="72">
        <v>1.1697581118261517E-2</v>
      </c>
      <c r="N160" s="45"/>
      <c r="O160" s="45"/>
    </row>
    <row r="161" spans="1:15" x14ac:dyDescent="0.25">
      <c r="A161" s="41"/>
      <c r="B161" s="41">
        <v>13</v>
      </c>
      <c r="C161" s="31" t="s">
        <v>318</v>
      </c>
      <c r="D161" s="329"/>
      <c r="E161" s="31" t="s">
        <v>181</v>
      </c>
      <c r="F161" s="46">
        <v>577.20000000000005</v>
      </c>
      <c r="G161" s="46">
        <v>14.420320099255584</v>
      </c>
      <c r="H161" s="46">
        <v>22.824498180977614</v>
      </c>
      <c r="I161" s="72">
        <v>1.5963494516345999E-2</v>
      </c>
      <c r="J161" s="325">
        <v>-4.3755018190223858</v>
      </c>
      <c r="K161" s="46">
        <v>-3.5210073369930805</v>
      </c>
      <c r="L161" s="72">
        <v>1.1697581118261517E-2</v>
      </c>
      <c r="N161" s="45"/>
      <c r="O161" s="45"/>
    </row>
    <row r="162" spans="1:15" x14ac:dyDescent="0.25">
      <c r="A162" s="41"/>
      <c r="B162" s="41">
        <v>14</v>
      </c>
      <c r="C162" s="31" t="s">
        <v>319</v>
      </c>
      <c r="D162" s="329"/>
      <c r="E162" s="31" t="s">
        <v>181</v>
      </c>
      <c r="F162" s="46">
        <v>577.20000000000005</v>
      </c>
      <c r="G162" s="46">
        <v>14.420320099255584</v>
      </c>
      <c r="H162" s="46">
        <v>22.145060880732615</v>
      </c>
      <c r="I162" s="72">
        <v>1.5963494516345999E-2</v>
      </c>
      <c r="J162" s="325">
        <v>-5.0549391192673845</v>
      </c>
      <c r="K162" s="46">
        <v>-4.6907669624635924</v>
      </c>
      <c r="L162" s="72">
        <v>1.1697581118261517E-2</v>
      </c>
      <c r="N162" s="45"/>
      <c r="O162" s="45"/>
    </row>
    <row r="163" spans="1:15" x14ac:dyDescent="0.25">
      <c r="A163" s="41"/>
      <c r="B163" s="41">
        <v>15</v>
      </c>
      <c r="C163" s="31" t="s">
        <v>320</v>
      </c>
      <c r="D163" s="329"/>
      <c r="E163" s="31" t="s">
        <v>181</v>
      </c>
      <c r="F163" s="46">
        <v>577.20000000000005</v>
      </c>
      <c r="G163" s="46">
        <v>14.420320099255584</v>
      </c>
      <c r="H163" s="46">
        <v>22.340909074244728</v>
      </c>
      <c r="I163" s="72">
        <v>1.5963494516345999E-2</v>
      </c>
      <c r="J163" s="325">
        <v>-4.8590909257552717</v>
      </c>
      <c r="K163" s="46">
        <v>-5.1000108887521591</v>
      </c>
      <c r="L163" s="72">
        <v>1.1697581118261517E-2</v>
      </c>
      <c r="N163" s="45"/>
      <c r="O163" s="45"/>
    </row>
    <row r="164" spans="1:15" x14ac:dyDescent="0.25">
      <c r="A164" s="41"/>
      <c r="B164" s="41">
        <v>16</v>
      </c>
      <c r="C164" s="47" t="s">
        <v>321</v>
      </c>
      <c r="D164" s="330"/>
      <c r="E164" s="47" t="s">
        <v>181</v>
      </c>
      <c r="F164" s="48">
        <v>577.20000000000005</v>
      </c>
      <c r="G164" s="48">
        <v>14.420320099255584</v>
      </c>
      <c r="H164" s="48">
        <v>22.621026898985082</v>
      </c>
      <c r="I164" s="73">
        <v>1.5963494516345999E-2</v>
      </c>
      <c r="J164" s="327">
        <v>-4.5789731010149168</v>
      </c>
      <c r="K164" s="48">
        <v>-3.2244128994854955</v>
      </c>
      <c r="L164" s="73">
        <v>1.1697581118261517E-2</v>
      </c>
      <c r="N164" s="45"/>
      <c r="O164" s="45"/>
    </row>
    <row r="165" spans="1:15" x14ac:dyDescent="0.25">
      <c r="A165" s="41"/>
      <c r="B165" s="41">
        <v>17</v>
      </c>
      <c r="C165" s="31" t="s">
        <v>322</v>
      </c>
      <c r="D165" s="328">
        <v>6</v>
      </c>
      <c r="E165" s="31" t="s">
        <v>181</v>
      </c>
      <c r="F165" s="46">
        <v>577</v>
      </c>
      <c r="G165" s="46">
        <v>14.421183622828785</v>
      </c>
      <c r="H165" s="46">
        <v>22.965061462238438</v>
      </c>
      <c r="I165" s="72">
        <v>1.5963494516345999E-2</v>
      </c>
      <c r="J165" s="325">
        <v>-4.2349385377615612</v>
      </c>
      <c r="K165" s="46">
        <v>-4.70916967883291</v>
      </c>
      <c r="L165" s="72">
        <v>1.1697581118261517E-2</v>
      </c>
      <c r="N165" s="45"/>
      <c r="O165" s="45"/>
    </row>
    <row r="166" spans="1:15" x14ac:dyDescent="0.25">
      <c r="A166" s="41"/>
      <c r="B166" s="41">
        <v>18</v>
      </c>
      <c r="C166" s="31" t="s">
        <v>323</v>
      </c>
      <c r="D166" s="329"/>
      <c r="E166" s="31" t="s">
        <v>181</v>
      </c>
      <c r="F166" s="46">
        <v>577</v>
      </c>
      <c r="G166" s="46">
        <v>14.421183622828785</v>
      </c>
      <c r="H166" s="46">
        <v>22.11222885580424</v>
      </c>
      <c r="I166" s="72">
        <v>1.5963494516345999E-2</v>
      </c>
      <c r="J166" s="325">
        <v>-5.0877711441957594</v>
      </c>
      <c r="K166" s="46">
        <v>-3.0459751853560944</v>
      </c>
      <c r="L166" s="72">
        <v>1.1697581118261517E-2</v>
      </c>
      <c r="N166" s="45"/>
      <c r="O166" s="45"/>
    </row>
    <row r="167" spans="1:15" x14ac:dyDescent="0.25">
      <c r="A167" s="41"/>
      <c r="B167" s="41">
        <v>19</v>
      </c>
      <c r="C167" s="47" t="s">
        <v>324</v>
      </c>
      <c r="D167" s="330"/>
      <c r="E167" s="47" t="s">
        <v>181</v>
      </c>
      <c r="F167" s="48">
        <v>577</v>
      </c>
      <c r="G167" s="48">
        <v>14.421183622828785</v>
      </c>
      <c r="H167" s="48">
        <v>22.58608864350073</v>
      </c>
      <c r="I167" s="73">
        <v>1.5963494516345999E-2</v>
      </c>
      <c r="J167" s="327">
        <v>-4.6139113564992691</v>
      </c>
      <c r="K167" s="48">
        <v>-4.8560721736908361</v>
      </c>
      <c r="L167" s="73">
        <v>1.1697581118261517E-2</v>
      </c>
      <c r="N167" s="45"/>
      <c r="O167" s="45"/>
    </row>
    <row r="168" spans="1:15" x14ac:dyDescent="0.25">
      <c r="A168" s="41"/>
      <c r="B168" s="41">
        <v>20</v>
      </c>
      <c r="C168" s="31" t="s">
        <v>325</v>
      </c>
      <c r="D168" s="328">
        <v>7</v>
      </c>
      <c r="E168" s="31" t="s">
        <v>181</v>
      </c>
      <c r="F168" s="46">
        <v>576.5</v>
      </c>
      <c r="G168" s="46">
        <v>14.423342431761787</v>
      </c>
      <c r="H168" s="46">
        <v>23.529541352492064</v>
      </c>
      <c r="I168" s="72">
        <v>1.5963494516345999E-2</v>
      </c>
      <c r="J168" s="325">
        <v>-3.6704586475079353</v>
      </c>
      <c r="K168" s="46">
        <v>-0.8337337878739054</v>
      </c>
      <c r="L168" s="72">
        <v>1.1697581118261517E-2</v>
      </c>
      <c r="N168" s="45"/>
      <c r="O168" s="45"/>
    </row>
    <row r="169" spans="1:15" x14ac:dyDescent="0.25">
      <c r="A169" s="41"/>
      <c r="B169" s="41">
        <v>21</v>
      </c>
      <c r="C169" s="31" t="s">
        <v>326</v>
      </c>
      <c r="D169" s="329"/>
      <c r="E169" s="31" t="s">
        <v>181</v>
      </c>
      <c r="F169" s="46">
        <v>576.5</v>
      </c>
      <c r="G169" s="46">
        <v>14.423342431761787</v>
      </c>
      <c r="H169" s="46">
        <v>23.678460763912248</v>
      </c>
      <c r="I169" s="72">
        <v>1.5963494516345999E-2</v>
      </c>
      <c r="J169" s="325">
        <v>-3.5215392360877509</v>
      </c>
      <c r="K169" s="46">
        <v>-0.69908647169304483</v>
      </c>
      <c r="L169" s="72">
        <v>1.1697581118261517E-2</v>
      </c>
      <c r="N169" s="45"/>
      <c r="O169" s="45"/>
    </row>
    <row r="170" spans="1:15" x14ac:dyDescent="0.25">
      <c r="A170" s="41"/>
      <c r="B170" s="41">
        <v>22</v>
      </c>
      <c r="C170" s="47" t="s">
        <v>327</v>
      </c>
      <c r="D170" s="330"/>
      <c r="E170" s="47" t="s">
        <v>181</v>
      </c>
      <c r="F170" s="48">
        <v>576.5</v>
      </c>
      <c r="G170" s="48">
        <v>14.423342431761787</v>
      </c>
      <c r="H170" s="48">
        <v>23.506878921711358</v>
      </c>
      <c r="I170" s="73">
        <v>1.5963494516345999E-2</v>
      </c>
      <c r="J170" s="327">
        <v>-3.693121078288641</v>
      </c>
      <c r="K170" s="48">
        <v>-0.7785720755854435</v>
      </c>
      <c r="L170" s="73">
        <v>1.1697581118261517E-2</v>
      </c>
      <c r="N170" s="45"/>
      <c r="O170" s="45"/>
    </row>
    <row r="171" spans="1:15" x14ac:dyDescent="0.25">
      <c r="A171" s="41"/>
      <c r="B171" s="41">
        <v>23</v>
      </c>
      <c r="C171" s="31" t="s">
        <v>328</v>
      </c>
      <c r="D171" s="328">
        <v>8</v>
      </c>
      <c r="E171" s="31" t="s">
        <v>181</v>
      </c>
      <c r="F171" s="46">
        <v>576</v>
      </c>
      <c r="G171" s="46">
        <v>14.425501240694789</v>
      </c>
      <c r="H171" s="46">
        <v>25.258944055380425</v>
      </c>
      <c r="I171" s="72">
        <v>1.5963494516345999E-2</v>
      </c>
      <c r="J171" s="325">
        <v>-1.9410559446195741</v>
      </c>
      <c r="K171" s="46">
        <v>-1.8118866451737512</v>
      </c>
      <c r="L171" s="72">
        <v>1.1697581118261517E-2</v>
      </c>
      <c r="N171" s="45"/>
      <c r="O171" s="45"/>
    </row>
    <row r="172" spans="1:15" x14ac:dyDescent="0.25">
      <c r="A172" s="41"/>
      <c r="B172" s="41">
        <v>24</v>
      </c>
      <c r="C172" s="47" t="s">
        <v>329</v>
      </c>
      <c r="D172" s="330"/>
      <c r="E172" s="47" t="s">
        <v>181</v>
      </c>
      <c r="F172" s="48">
        <v>576</v>
      </c>
      <c r="G172" s="48">
        <v>14.425501240694789</v>
      </c>
      <c r="H172" s="48">
        <v>26.018632953858454</v>
      </c>
      <c r="I172" s="73">
        <v>1.5963494516345999E-2</v>
      </c>
      <c r="J172" s="327">
        <v>-1.1813670461415455</v>
      </c>
      <c r="K172" s="48">
        <v>-1.1117949064264521</v>
      </c>
      <c r="L172" s="73">
        <v>1.1697581118261517E-2</v>
      </c>
      <c r="N172" s="45"/>
      <c r="O172" s="45"/>
    </row>
    <row r="173" spans="1:15" x14ac:dyDescent="0.25">
      <c r="A173" s="41"/>
      <c r="B173" s="41">
        <v>25</v>
      </c>
      <c r="C173" s="31" t="s">
        <v>330</v>
      </c>
      <c r="D173" s="328">
        <v>9</v>
      </c>
      <c r="E173" s="31" t="s">
        <v>180</v>
      </c>
      <c r="F173" s="46">
        <v>551.45000000000005</v>
      </c>
      <c r="G173" s="46">
        <v>14.531498759305212</v>
      </c>
      <c r="H173" s="46">
        <v>22.95573387731492</v>
      </c>
      <c r="I173" s="72">
        <v>1.5963494516345999E-2</v>
      </c>
      <c r="J173" s="325">
        <v>-4.2442661226850795</v>
      </c>
      <c r="K173" s="46">
        <v>-7.92421400348859</v>
      </c>
      <c r="L173" s="72">
        <v>1.1697581118261517E-2</v>
      </c>
      <c r="N173" s="45"/>
      <c r="O173" s="45"/>
    </row>
    <row r="174" spans="1:15" x14ac:dyDescent="0.25">
      <c r="A174" s="41"/>
      <c r="B174" s="41">
        <v>26</v>
      </c>
      <c r="C174" s="31" t="s">
        <v>331</v>
      </c>
      <c r="D174" s="329"/>
      <c r="E174" s="31" t="s">
        <v>180</v>
      </c>
      <c r="F174" s="46">
        <v>551.45000000000005</v>
      </c>
      <c r="G174" s="46">
        <v>14.531498759305212</v>
      </c>
      <c r="H174" s="46">
        <v>23.214272475088901</v>
      </c>
      <c r="I174" s="72">
        <v>1.5963494516345999E-2</v>
      </c>
      <c r="J174" s="325">
        <v>-3.9857275249110984</v>
      </c>
      <c r="K174" s="46">
        <v>-8.4685697849821473</v>
      </c>
      <c r="L174" s="72">
        <v>1.1697581118261517E-2</v>
      </c>
      <c r="N174" s="45"/>
      <c r="O174" s="45"/>
    </row>
    <row r="175" spans="1:15" x14ac:dyDescent="0.25">
      <c r="A175" s="41"/>
      <c r="B175" s="41">
        <v>27</v>
      </c>
      <c r="C175" s="47" t="s">
        <v>332</v>
      </c>
      <c r="D175" s="330"/>
      <c r="E175" s="47" t="s">
        <v>180</v>
      </c>
      <c r="F175" s="48">
        <v>551.45000000000005</v>
      </c>
      <c r="G175" s="48">
        <v>14.532362282878411</v>
      </c>
      <c r="H175" s="48">
        <v>23.085823416679588</v>
      </c>
      <c r="I175" s="73">
        <v>1.5963494516345999E-2</v>
      </c>
      <c r="J175" s="327">
        <v>-5.1335522860003771</v>
      </c>
      <c r="K175" s="48">
        <v>-9.0889149586002684</v>
      </c>
      <c r="L175" s="73">
        <v>1.1697581118261517E-2</v>
      </c>
      <c r="N175" s="45"/>
      <c r="O175" s="45"/>
    </row>
    <row r="176" spans="1:15" x14ac:dyDescent="0.25">
      <c r="A176" s="41"/>
      <c r="B176" s="41">
        <v>28</v>
      </c>
      <c r="C176" s="47" t="s">
        <v>333</v>
      </c>
      <c r="D176" s="47">
        <v>10</v>
      </c>
      <c r="E176" s="47" t="s">
        <v>180</v>
      </c>
      <c r="F176" s="48">
        <v>551.25</v>
      </c>
      <c r="G176" s="48">
        <v>14.532362282878411</v>
      </c>
      <c r="H176" s="48">
        <v>22.066447713999622</v>
      </c>
      <c r="I176" s="73">
        <v>1.5963494516345999E-2</v>
      </c>
      <c r="J176" s="327">
        <v>-4.1141765833204111</v>
      </c>
      <c r="K176" s="48">
        <v>-7.5802317310162941</v>
      </c>
      <c r="L176" s="73">
        <v>1.1697581118261517E-2</v>
      </c>
      <c r="N176" s="45"/>
      <c r="O176" s="45"/>
    </row>
    <row r="177" spans="1:15" x14ac:dyDescent="0.25">
      <c r="A177" s="41"/>
      <c r="B177" s="41">
        <v>29</v>
      </c>
      <c r="C177" s="31" t="s">
        <v>334</v>
      </c>
      <c r="D177" s="328">
        <v>11</v>
      </c>
      <c r="E177" s="31" t="s">
        <v>180</v>
      </c>
      <c r="F177" s="46">
        <v>551.15</v>
      </c>
      <c r="G177" s="46">
        <v>14.532794044665012</v>
      </c>
      <c r="H177" s="46">
        <v>23.437649317153934</v>
      </c>
      <c r="I177" s="72">
        <v>1.5963494516345999E-2</v>
      </c>
      <c r="J177" s="325">
        <v>-3.7623506828460656</v>
      </c>
      <c r="K177" s="46">
        <v>-7.6169385463621007</v>
      </c>
      <c r="L177" s="72">
        <v>1.1697581118261517E-2</v>
      </c>
      <c r="N177" s="45"/>
      <c r="O177" s="45"/>
    </row>
    <row r="178" spans="1:15" x14ac:dyDescent="0.25">
      <c r="A178" s="41"/>
      <c r="B178" s="41">
        <v>30</v>
      </c>
      <c r="C178" s="31" t="s">
        <v>335</v>
      </c>
      <c r="D178" s="329"/>
      <c r="E178" s="31" t="s">
        <v>180</v>
      </c>
      <c r="F178" s="46">
        <v>551.15</v>
      </c>
      <c r="G178" s="46">
        <v>14.532794044665012</v>
      </c>
      <c r="H178" s="46">
        <v>22.954739006161706</v>
      </c>
      <c r="I178" s="72">
        <v>1.5963494516345999E-2</v>
      </c>
      <c r="J178" s="325">
        <v>-4.2452609938382935</v>
      </c>
      <c r="K178" s="46">
        <v>-7.2273718246221961</v>
      </c>
      <c r="L178" s="72">
        <v>1.1697581118261517E-2</v>
      </c>
      <c r="N178" s="45"/>
      <c r="O178" s="45"/>
    </row>
    <row r="179" spans="1:15" x14ac:dyDescent="0.25">
      <c r="A179" s="41"/>
      <c r="B179" s="41">
        <v>31</v>
      </c>
      <c r="C179" s="31" t="s">
        <v>336</v>
      </c>
      <c r="D179" s="329"/>
      <c r="E179" s="31" t="s">
        <v>180</v>
      </c>
      <c r="F179" s="46">
        <v>551.15</v>
      </c>
      <c r="G179" s="46">
        <v>14.532794044665012</v>
      </c>
      <c r="H179" s="46">
        <v>23.833220258073492</v>
      </c>
      <c r="I179" s="72">
        <v>1.5963494516345999E-2</v>
      </c>
      <c r="J179" s="325">
        <v>-3.3667797419265071</v>
      </c>
      <c r="K179" s="46">
        <v>-7.1505849599690592</v>
      </c>
      <c r="L179" s="72">
        <v>1.1697581118261517E-2</v>
      </c>
      <c r="N179" s="45"/>
      <c r="O179" s="45"/>
    </row>
    <row r="180" spans="1:15" x14ac:dyDescent="0.25">
      <c r="A180" s="41"/>
      <c r="B180" s="41">
        <v>32</v>
      </c>
      <c r="C180" s="47" t="s">
        <v>337</v>
      </c>
      <c r="D180" s="330"/>
      <c r="E180" s="47" t="s">
        <v>180</v>
      </c>
      <c r="F180" s="48">
        <v>551.15</v>
      </c>
      <c r="G180" s="48">
        <v>14.532794044665012</v>
      </c>
      <c r="H180" s="48">
        <v>23.40116278853851</v>
      </c>
      <c r="I180" s="73">
        <v>1.5963494516345999E-2</v>
      </c>
      <c r="J180" s="327">
        <v>-3.798837211461489</v>
      </c>
      <c r="K180" s="48">
        <v>-7.6959704366625417</v>
      </c>
      <c r="L180" s="73">
        <v>1.1697581118261517E-2</v>
      </c>
      <c r="N180" s="45"/>
      <c r="O180" s="45"/>
    </row>
    <row r="181" spans="1:15" x14ac:dyDescent="0.25">
      <c r="A181" s="41"/>
      <c r="B181" s="41">
        <v>33</v>
      </c>
      <c r="C181" s="31" t="s">
        <v>338</v>
      </c>
      <c r="D181" s="328">
        <v>12</v>
      </c>
      <c r="E181" s="31" t="s">
        <v>180</v>
      </c>
      <c r="F181" s="46">
        <v>551</v>
      </c>
      <c r="G181" s="46">
        <v>14.533441687344913</v>
      </c>
      <c r="H181" s="46">
        <v>22.883003222726078</v>
      </c>
      <c r="I181" s="72">
        <v>1.5963494516345999E-2</v>
      </c>
      <c r="J181" s="325">
        <v>-4.3169967772739213</v>
      </c>
      <c r="K181" s="46">
        <v>-7.2925666536211136</v>
      </c>
      <c r="L181" s="72">
        <v>1.1697581118261517E-2</v>
      </c>
      <c r="N181" s="45"/>
      <c r="O181" s="45"/>
    </row>
    <row r="182" spans="1:15" x14ac:dyDescent="0.25">
      <c r="A182" s="41"/>
      <c r="B182" s="41">
        <v>34</v>
      </c>
      <c r="C182" s="31" t="s">
        <v>339</v>
      </c>
      <c r="D182" s="329"/>
      <c r="E182" s="31" t="s">
        <v>180</v>
      </c>
      <c r="F182" s="46">
        <v>551</v>
      </c>
      <c r="G182" s="46">
        <v>14.533441687344913</v>
      </c>
      <c r="H182" s="46">
        <v>22.561170381128086</v>
      </c>
      <c r="I182" s="72">
        <v>1.5963494516345999E-2</v>
      </c>
      <c r="J182" s="325">
        <v>-4.6388296188719131</v>
      </c>
      <c r="K182" s="46">
        <v>-7.299189418622051</v>
      </c>
      <c r="L182" s="72">
        <v>1.1697581118261517E-2</v>
      </c>
      <c r="N182" s="45"/>
      <c r="O182" s="45"/>
    </row>
    <row r="183" spans="1:15" x14ac:dyDescent="0.25">
      <c r="A183" s="41"/>
      <c r="B183" s="41">
        <v>35</v>
      </c>
      <c r="C183" s="47" t="s">
        <v>340</v>
      </c>
      <c r="D183" s="330"/>
      <c r="E183" s="47" t="s">
        <v>180</v>
      </c>
      <c r="F183" s="48">
        <v>551</v>
      </c>
      <c r="G183" s="48">
        <v>14.533441687344913</v>
      </c>
      <c r="H183" s="48">
        <v>22.880233048974866</v>
      </c>
      <c r="I183" s="73">
        <v>1.5963494516345999E-2</v>
      </c>
      <c r="J183" s="327">
        <v>-4.3197669510251337</v>
      </c>
      <c r="K183" s="48">
        <v>-7.0243887310451587</v>
      </c>
      <c r="L183" s="73">
        <v>1.1697581118261517E-2</v>
      </c>
      <c r="N183" s="45"/>
      <c r="O183" s="45"/>
    </row>
    <row r="184" spans="1:15" x14ac:dyDescent="0.25">
      <c r="A184" s="41"/>
      <c r="B184" s="41">
        <v>36</v>
      </c>
      <c r="C184" s="31" t="s">
        <v>341</v>
      </c>
      <c r="D184" s="328">
        <v>13</v>
      </c>
      <c r="E184" s="31" t="s">
        <v>180</v>
      </c>
      <c r="F184" s="46">
        <v>550.4</v>
      </c>
      <c r="G184" s="46">
        <v>14.536032258064516</v>
      </c>
      <c r="H184" s="46">
        <v>24.124564189110671</v>
      </c>
      <c r="I184" s="72">
        <v>1.5963494516345999E-2</v>
      </c>
      <c r="J184" s="325">
        <v>-3.0754358108893278</v>
      </c>
      <c r="K184" s="46">
        <v>-6.1368443623270359</v>
      </c>
      <c r="L184" s="72">
        <v>1.1697581118261517E-2</v>
      </c>
      <c r="N184" s="45"/>
      <c r="O184" s="45"/>
    </row>
    <row r="185" spans="1:15" x14ac:dyDescent="0.25">
      <c r="A185" s="41"/>
      <c r="B185" s="41">
        <v>37</v>
      </c>
      <c r="C185" s="47" t="s">
        <v>342</v>
      </c>
      <c r="D185" s="330"/>
      <c r="E185" s="47" t="s">
        <v>180</v>
      </c>
      <c r="F185" s="48">
        <v>550.4</v>
      </c>
      <c r="G185" s="48">
        <v>14.536032258064516</v>
      </c>
      <c r="H185" s="48">
        <v>24.200362554443132</v>
      </c>
      <c r="I185" s="73">
        <v>1.5963494516345999E-2</v>
      </c>
      <c r="J185" s="327">
        <v>-2.9996374455568677</v>
      </c>
      <c r="K185" s="48">
        <v>-6.1037416916157712</v>
      </c>
      <c r="L185" s="73">
        <v>1.1697581118261517E-2</v>
      </c>
      <c r="N185" s="45"/>
      <c r="O185" s="45"/>
    </row>
    <row r="186" spans="1:15" x14ac:dyDescent="0.25">
      <c r="A186" s="41"/>
      <c r="B186" s="41">
        <v>38</v>
      </c>
      <c r="C186" s="31" t="s">
        <v>343</v>
      </c>
      <c r="D186" s="328">
        <v>14</v>
      </c>
      <c r="E186" s="31" t="s">
        <v>180</v>
      </c>
      <c r="F186" s="46">
        <v>547.4</v>
      </c>
      <c r="G186" s="46">
        <v>14.548985111662532</v>
      </c>
      <c r="H186" s="46">
        <v>21.81319242740032</v>
      </c>
      <c r="I186" s="72">
        <v>1.5963494516345999E-2</v>
      </c>
      <c r="J186" s="325">
        <v>-5.3868075725996789</v>
      </c>
      <c r="K186" s="46">
        <v>-4.0731501335814633</v>
      </c>
      <c r="L186" s="72">
        <v>1.1697581118261517E-2</v>
      </c>
      <c r="N186" s="45"/>
      <c r="O186" s="45"/>
    </row>
    <row r="187" spans="1:15" x14ac:dyDescent="0.25">
      <c r="A187" s="41"/>
      <c r="B187" s="41">
        <v>39</v>
      </c>
      <c r="C187" s="31" t="s">
        <v>344</v>
      </c>
      <c r="D187" s="329"/>
      <c r="E187" s="31" t="s">
        <v>180</v>
      </c>
      <c r="F187" s="46">
        <v>547.4</v>
      </c>
      <c r="G187" s="46">
        <v>14.548985111662532</v>
      </c>
      <c r="H187" s="46">
        <v>21.409367985287677</v>
      </c>
      <c r="I187" s="72">
        <v>1.5963494516345999E-2</v>
      </c>
      <c r="J187" s="325">
        <v>-5.7906320147123225</v>
      </c>
      <c r="K187" s="46">
        <v>-4.8034537584377279</v>
      </c>
      <c r="L187" s="72">
        <v>1.1697581118261517E-2</v>
      </c>
      <c r="N187" s="45"/>
      <c r="O187" s="45"/>
    </row>
    <row r="188" spans="1:15" x14ac:dyDescent="0.25">
      <c r="A188" s="41"/>
      <c r="B188" s="41">
        <v>40</v>
      </c>
      <c r="C188" s="31" t="s">
        <v>345</v>
      </c>
      <c r="D188" s="329"/>
      <c r="E188" s="31" t="s">
        <v>180</v>
      </c>
      <c r="F188" s="46">
        <v>547.4</v>
      </c>
      <c r="G188" s="46">
        <v>14.548985111662532</v>
      </c>
      <c r="H188" s="46">
        <v>21.193095086506489</v>
      </c>
      <c r="I188" s="72">
        <v>1.5963494516345999E-2</v>
      </c>
      <c r="J188" s="325">
        <v>-6.0069049134935106</v>
      </c>
      <c r="K188" s="46">
        <v>-4.8445695250523846</v>
      </c>
      <c r="L188" s="72">
        <v>1.1697581118261517E-2</v>
      </c>
      <c r="N188" s="45"/>
      <c r="O188" s="45"/>
    </row>
    <row r="189" spans="1:15" x14ac:dyDescent="0.25">
      <c r="A189" s="41"/>
      <c r="B189" s="41">
        <v>41</v>
      </c>
      <c r="C189" s="47" t="s">
        <v>346</v>
      </c>
      <c r="D189" s="330"/>
      <c r="E189" s="47" t="s">
        <v>180</v>
      </c>
      <c r="F189" s="48">
        <v>547.4</v>
      </c>
      <c r="G189" s="48">
        <v>14.548985111662532</v>
      </c>
      <c r="H189" s="48">
        <v>21.118132812483996</v>
      </c>
      <c r="I189" s="73">
        <v>1.5963494516345999E-2</v>
      </c>
      <c r="J189" s="327">
        <v>-6.0818671875160035</v>
      </c>
      <c r="K189" s="48">
        <v>-5.1839580376902124</v>
      </c>
      <c r="L189" s="73">
        <v>1.1697581118261517E-2</v>
      </c>
      <c r="N189" s="45"/>
      <c r="O189" s="45"/>
    </row>
    <row r="190" spans="1:15" x14ac:dyDescent="0.25">
      <c r="A190" s="41"/>
      <c r="B190" s="41">
        <v>42</v>
      </c>
      <c r="C190" s="31" t="s">
        <v>347</v>
      </c>
      <c r="D190" s="328">
        <v>15</v>
      </c>
      <c r="E190" s="31" t="s">
        <v>180</v>
      </c>
      <c r="F190" s="46">
        <v>547.20000000000005</v>
      </c>
      <c r="G190" s="46">
        <v>14.549848635235731</v>
      </c>
      <c r="H190" s="46">
        <v>22.650893881810845</v>
      </c>
      <c r="I190" s="72">
        <v>1.5963494516345999E-2</v>
      </c>
      <c r="J190" s="325">
        <v>-4.5491061181891546</v>
      </c>
      <c r="K190" s="46">
        <v>-3.9052677627505838</v>
      </c>
      <c r="L190" s="72">
        <v>1.1697581118261517E-2</v>
      </c>
      <c r="N190" s="45"/>
      <c r="O190" s="45"/>
    </row>
    <row r="191" spans="1:15" x14ac:dyDescent="0.25">
      <c r="A191" s="41"/>
      <c r="B191" s="41">
        <v>43</v>
      </c>
      <c r="C191" s="31" t="s">
        <v>348</v>
      </c>
      <c r="D191" s="329"/>
      <c r="E191" s="31" t="s">
        <v>180</v>
      </c>
      <c r="F191" s="46">
        <v>547.20000000000005</v>
      </c>
      <c r="G191" s="46">
        <v>14.549848635235731</v>
      </c>
      <c r="H191" s="46">
        <v>21.842105476015448</v>
      </c>
      <c r="I191" s="72">
        <v>1.5963494516345999E-2</v>
      </c>
      <c r="J191" s="325">
        <v>-5.3578945239845517</v>
      </c>
      <c r="K191" s="46">
        <v>-3.9089571898758093</v>
      </c>
      <c r="L191" s="72">
        <v>1.1697581118261517E-2</v>
      </c>
      <c r="N191" s="45"/>
      <c r="O191" s="45"/>
    </row>
    <row r="192" spans="1:15" x14ac:dyDescent="0.25">
      <c r="A192" s="41"/>
      <c r="B192" s="41">
        <v>44</v>
      </c>
      <c r="C192" s="47" t="s">
        <v>349</v>
      </c>
      <c r="D192" s="330"/>
      <c r="E192" s="47" t="s">
        <v>180</v>
      </c>
      <c r="F192" s="48">
        <v>547.20000000000005</v>
      </c>
      <c r="G192" s="48">
        <v>14.549848635235731</v>
      </c>
      <c r="H192" s="48">
        <v>21.483617569267334</v>
      </c>
      <c r="I192" s="73">
        <v>1.5963494516345999E-2</v>
      </c>
      <c r="J192" s="327">
        <v>-5.7163824307326649</v>
      </c>
      <c r="K192" s="48">
        <v>-4.9294581224387004</v>
      </c>
      <c r="L192" s="73">
        <v>1.1697581118261517E-2</v>
      </c>
      <c r="N192" s="45"/>
      <c r="O192" s="45"/>
    </row>
    <row r="193" spans="1:15" x14ac:dyDescent="0.25">
      <c r="A193" s="41"/>
      <c r="B193" s="41">
        <v>45</v>
      </c>
      <c r="C193" s="31" t="s">
        <v>350</v>
      </c>
      <c r="D193" s="328">
        <v>16</v>
      </c>
      <c r="E193" s="31" t="s">
        <v>179</v>
      </c>
      <c r="F193" s="46">
        <v>527</v>
      </c>
      <c r="G193" s="46">
        <v>14.664333333333333</v>
      </c>
      <c r="H193" s="46">
        <v>23.750543394456621</v>
      </c>
      <c r="I193" s="72">
        <v>1.5963494516345999E-2</v>
      </c>
      <c r="J193" s="325">
        <v>-3.4494566055433786</v>
      </c>
      <c r="K193" s="46">
        <v>-0.12712288281128337</v>
      </c>
      <c r="L193" s="72">
        <v>1.1697581118261517E-2</v>
      </c>
      <c r="N193" s="45"/>
      <c r="O193" s="45"/>
    </row>
    <row r="194" spans="1:15" x14ac:dyDescent="0.25">
      <c r="A194" s="41"/>
      <c r="B194" s="41">
        <v>46</v>
      </c>
      <c r="C194" s="47" t="s">
        <v>351</v>
      </c>
      <c r="D194" s="330"/>
      <c r="E194" s="47" t="s">
        <v>179</v>
      </c>
      <c r="F194" s="48">
        <v>527</v>
      </c>
      <c r="G194" s="48">
        <v>14.664333333333333</v>
      </c>
      <c r="H194" s="48">
        <v>21.229650688158923</v>
      </c>
      <c r="I194" s="73">
        <v>1.5963494516345999E-2</v>
      </c>
      <c r="J194" s="327">
        <v>-5.9703493118410762</v>
      </c>
      <c r="K194" s="48">
        <v>-2.981612966540419</v>
      </c>
      <c r="L194" s="73">
        <v>1.1697581118261517E-2</v>
      </c>
      <c r="N194" s="45"/>
      <c r="O194" s="45"/>
    </row>
    <row r="195" spans="1:15" x14ac:dyDescent="0.25">
      <c r="A195" s="41"/>
      <c r="B195" s="41">
        <v>47</v>
      </c>
      <c r="C195" s="31" t="s">
        <v>352</v>
      </c>
      <c r="D195" s="328">
        <v>17</v>
      </c>
      <c r="E195" s="31" t="s">
        <v>178</v>
      </c>
      <c r="F195" s="46">
        <v>523.1</v>
      </c>
      <c r="G195" s="46">
        <v>14.697533333333332</v>
      </c>
      <c r="H195" s="46">
        <v>26.614604939578605</v>
      </c>
      <c r="I195" s="72">
        <v>1.5963494516345999E-2</v>
      </c>
      <c r="J195" s="325">
        <v>-0.58539506042139422</v>
      </c>
      <c r="K195" s="46">
        <v>1.2791213953587439</v>
      </c>
      <c r="L195" s="72">
        <v>1.1697581118261517E-2</v>
      </c>
      <c r="N195" s="45"/>
      <c r="O195" s="45"/>
    </row>
    <row r="196" spans="1:15" x14ac:dyDescent="0.25">
      <c r="A196" s="41"/>
      <c r="B196" s="41">
        <v>48</v>
      </c>
      <c r="C196" s="47" t="s">
        <v>353</v>
      </c>
      <c r="D196" s="330"/>
      <c r="E196" s="47" t="s">
        <v>178</v>
      </c>
      <c r="F196" s="48">
        <v>523.1</v>
      </c>
      <c r="G196" s="48">
        <v>14.697533333333332</v>
      </c>
      <c r="H196" s="48">
        <v>26.634608216423111</v>
      </c>
      <c r="I196" s="73">
        <v>1.5963494516345999E-2</v>
      </c>
      <c r="J196" s="327">
        <v>-0.56539178357688868</v>
      </c>
      <c r="K196" s="48">
        <v>1.2149713072339789</v>
      </c>
      <c r="L196" s="73">
        <v>1.1697581118261517E-2</v>
      </c>
      <c r="N196" s="45"/>
      <c r="O196" s="45"/>
    </row>
    <row r="197" spans="1:15" x14ac:dyDescent="0.25">
      <c r="A197" s="41"/>
      <c r="B197" s="41">
        <v>49</v>
      </c>
      <c r="C197" s="49" t="s">
        <v>354</v>
      </c>
      <c r="D197" s="49">
        <v>18</v>
      </c>
      <c r="E197" s="49" t="s">
        <v>177</v>
      </c>
      <c r="F197" s="50">
        <v>520.20000000000005</v>
      </c>
      <c r="G197" s="50">
        <v>14.722220512820513</v>
      </c>
      <c r="H197" s="50">
        <v>23.047615494747252</v>
      </c>
      <c r="I197" s="50">
        <v>1.5963494516345999E-2</v>
      </c>
      <c r="J197" s="327">
        <v>-4.1523845052527477</v>
      </c>
      <c r="K197" s="50">
        <v>-2.7665130342289488</v>
      </c>
      <c r="L197" s="50">
        <v>1.1697581118261517E-2</v>
      </c>
      <c r="N197" s="45"/>
      <c r="O197" s="45"/>
    </row>
    <row r="198" spans="1:15" x14ac:dyDescent="0.25">
      <c r="A198" s="41"/>
      <c r="B198" s="41">
        <v>50</v>
      </c>
      <c r="C198" s="47" t="s">
        <v>355</v>
      </c>
      <c r="D198" s="47">
        <v>19</v>
      </c>
      <c r="E198" s="47" t="s">
        <v>177</v>
      </c>
      <c r="F198" s="48">
        <v>520</v>
      </c>
      <c r="G198" s="48">
        <v>14.723923076923077</v>
      </c>
      <c r="H198" s="48">
        <v>25.539360550645586</v>
      </c>
      <c r="I198" s="73">
        <v>1.5963494516345999E-2</v>
      </c>
      <c r="J198" s="327">
        <v>-1.660639449354413</v>
      </c>
      <c r="K198" s="48">
        <v>0.34992145786339734</v>
      </c>
      <c r="L198" s="73">
        <v>1.1697581118261517E-2</v>
      </c>
      <c r="N198" s="45"/>
      <c r="O198" s="45"/>
    </row>
    <row r="199" spans="1:15" x14ac:dyDescent="0.25">
      <c r="A199" s="41"/>
      <c r="B199" s="41">
        <v>51</v>
      </c>
      <c r="C199" s="31" t="s">
        <v>356</v>
      </c>
      <c r="D199" s="328">
        <v>20</v>
      </c>
      <c r="E199" s="31" t="s">
        <v>176</v>
      </c>
      <c r="F199" s="46">
        <v>516</v>
      </c>
      <c r="G199" s="46">
        <v>14.757974358974359</v>
      </c>
      <c r="H199" s="46">
        <v>23.670248646511705</v>
      </c>
      <c r="I199" s="72">
        <v>1.5963494516345999E-2</v>
      </c>
      <c r="J199" s="325">
        <v>-3.5297513534882938</v>
      </c>
      <c r="K199" s="46">
        <v>-1.4455833024298972</v>
      </c>
      <c r="L199" s="72">
        <v>1.1697581118261517E-2</v>
      </c>
      <c r="N199" s="45"/>
      <c r="O199" s="45"/>
    </row>
    <row r="200" spans="1:15" x14ac:dyDescent="0.25">
      <c r="A200" s="41"/>
      <c r="B200" s="41">
        <v>52</v>
      </c>
      <c r="C200" s="47" t="s">
        <v>357</v>
      </c>
      <c r="D200" s="330"/>
      <c r="E200" s="47" t="s">
        <v>176</v>
      </c>
      <c r="F200" s="48">
        <v>516</v>
      </c>
      <c r="G200" s="48">
        <v>14.757974358974359</v>
      </c>
      <c r="H200" s="48">
        <v>22.333457811505404</v>
      </c>
      <c r="I200" s="73">
        <v>1.5963494516345999E-2</v>
      </c>
      <c r="J200" s="327">
        <v>-4.866542188494595</v>
      </c>
      <c r="K200" s="48">
        <v>-2.6856839587043653</v>
      </c>
      <c r="L200" s="73">
        <v>1.1697581118261517E-2</v>
      </c>
      <c r="N200" s="45"/>
      <c r="O200" s="45"/>
    </row>
    <row r="201" spans="1:15" x14ac:dyDescent="0.25">
      <c r="A201" s="41"/>
      <c r="B201" s="41">
        <v>53</v>
      </c>
      <c r="C201" s="31" t="s">
        <v>358</v>
      </c>
      <c r="D201" s="328">
        <v>21</v>
      </c>
      <c r="E201" s="31" t="s">
        <v>176</v>
      </c>
      <c r="F201" s="46">
        <v>515.79999999999995</v>
      </c>
      <c r="G201" s="46">
        <v>14.759676923076924</v>
      </c>
      <c r="H201" s="46">
        <v>22.071190703142133</v>
      </c>
      <c r="I201" s="72">
        <v>1.5963494516345999E-2</v>
      </c>
      <c r="J201" s="325">
        <v>-5.1288092968578667</v>
      </c>
      <c r="K201" s="46">
        <v>-3.2906496708309674</v>
      </c>
      <c r="L201" s="72">
        <v>1.1697581118261517E-2</v>
      </c>
      <c r="N201" s="45"/>
      <c r="O201" s="45"/>
    </row>
    <row r="202" spans="1:15" x14ac:dyDescent="0.25">
      <c r="A202" s="41"/>
      <c r="B202" s="41">
        <v>54</v>
      </c>
      <c r="C202" s="31" t="s">
        <v>359</v>
      </c>
      <c r="D202" s="329"/>
      <c r="E202" s="31" t="s">
        <v>176</v>
      </c>
      <c r="F202" s="46">
        <v>515.79999999999995</v>
      </c>
      <c r="G202" s="46">
        <v>14.759676923076924</v>
      </c>
      <c r="H202" s="46">
        <v>22.027012216408668</v>
      </c>
      <c r="I202" s="72">
        <v>1.5963494516345999E-2</v>
      </c>
      <c r="J202" s="325">
        <v>-5.1729877835913314</v>
      </c>
      <c r="K202" s="46">
        <v>-3.3559504404767226</v>
      </c>
      <c r="L202" s="72">
        <v>1.1697581118261517E-2</v>
      </c>
      <c r="N202" s="45"/>
      <c r="O202" s="45"/>
    </row>
    <row r="203" spans="1:15" x14ac:dyDescent="0.25">
      <c r="A203" s="41"/>
      <c r="B203" s="41">
        <v>55</v>
      </c>
      <c r="C203" s="47" t="s">
        <v>360</v>
      </c>
      <c r="D203" s="330"/>
      <c r="E203" s="47" t="s">
        <v>176</v>
      </c>
      <c r="F203" s="48">
        <v>515.79999999999995</v>
      </c>
      <c r="G203" s="48">
        <v>14.759676923076924</v>
      </c>
      <c r="H203" s="48">
        <v>22.284135395222517</v>
      </c>
      <c r="I203" s="73">
        <v>1.5963494516345999E-2</v>
      </c>
      <c r="J203" s="327">
        <v>-4.9158646047774823</v>
      </c>
      <c r="K203" s="48">
        <v>-3.6441386274975174</v>
      </c>
      <c r="L203" s="73">
        <v>1.1697581118261517E-2</v>
      </c>
      <c r="N203" s="45"/>
      <c r="O203" s="45"/>
    </row>
    <row r="204" spans="1:15" x14ac:dyDescent="0.25">
      <c r="A204" s="41"/>
      <c r="B204" s="41">
        <v>56</v>
      </c>
      <c r="C204" s="31" t="s">
        <v>406</v>
      </c>
      <c r="D204" s="328">
        <v>22</v>
      </c>
      <c r="E204" s="31" t="s">
        <v>176</v>
      </c>
      <c r="F204" s="46">
        <v>515.70000000000005</v>
      </c>
      <c r="G204" s="46">
        <v>14.760528205128205</v>
      </c>
      <c r="H204" s="46">
        <v>21.786613506003057</v>
      </c>
      <c r="I204" s="72">
        <v>1.5963494516345999E-2</v>
      </c>
      <c r="J204" s="325">
        <v>-5.4133864939969421</v>
      </c>
      <c r="K204" s="46">
        <v>-3.4321268511144805</v>
      </c>
      <c r="L204" s="72">
        <v>1.1697581118261517E-2</v>
      </c>
      <c r="N204" s="45"/>
      <c r="O204" s="45"/>
    </row>
    <row r="205" spans="1:15" x14ac:dyDescent="0.25">
      <c r="A205" s="41"/>
      <c r="B205" s="41">
        <v>57</v>
      </c>
      <c r="C205" s="47" t="s">
        <v>407</v>
      </c>
      <c r="D205" s="330"/>
      <c r="E205" s="47" t="s">
        <v>176</v>
      </c>
      <c r="F205" s="48">
        <v>515.70000000000005</v>
      </c>
      <c r="G205" s="48">
        <v>14.760528205128205</v>
      </c>
      <c r="H205" s="48">
        <v>21.22661689752627</v>
      </c>
      <c r="I205" s="73">
        <v>1.5963494516345999E-2</v>
      </c>
      <c r="J205" s="327">
        <v>-5.9733831024737292</v>
      </c>
      <c r="K205" s="48">
        <v>-4.0516401635812391</v>
      </c>
      <c r="L205" s="73">
        <v>1.1697581118261517E-2</v>
      </c>
      <c r="N205" s="45"/>
      <c r="O205" s="45"/>
    </row>
    <row r="206" spans="1:15" x14ac:dyDescent="0.25">
      <c r="A206" s="41"/>
      <c r="B206" s="41">
        <v>58</v>
      </c>
      <c r="C206" s="31" t="s">
        <v>408</v>
      </c>
      <c r="D206" s="328">
        <v>23</v>
      </c>
      <c r="E206" s="31" t="s">
        <v>175</v>
      </c>
      <c r="F206" s="46">
        <v>497.1</v>
      </c>
      <c r="G206" s="46">
        <v>14.900738461538461</v>
      </c>
      <c r="H206" s="46">
        <v>23.847557885107726</v>
      </c>
      <c r="I206" s="72">
        <v>1.5963494516345999E-2</v>
      </c>
      <c r="J206" s="325">
        <v>-3.3524421148922734</v>
      </c>
      <c r="K206" s="46">
        <v>-0.61693542159165793</v>
      </c>
      <c r="L206" s="72">
        <v>1.1697581118261517E-2</v>
      </c>
      <c r="N206" s="45"/>
      <c r="O206" s="45"/>
    </row>
    <row r="207" spans="1:15" x14ac:dyDescent="0.25">
      <c r="A207" s="41"/>
      <c r="B207" s="41">
        <v>59</v>
      </c>
      <c r="C207" s="47" t="s">
        <v>409</v>
      </c>
      <c r="D207" s="330"/>
      <c r="E207" s="47" t="s">
        <v>175</v>
      </c>
      <c r="F207" s="48">
        <v>497.1</v>
      </c>
      <c r="G207" s="48">
        <v>14.900738461538461</v>
      </c>
      <c r="H207" s="48">
        <v>24.894393833868101</v>
      </c>
      <c r="I207" s="73">
        <v>1.5963494516345999E-2</v>
      </c>
      <c r="J207" s="327">
        <v>-2.3056061661318985</v>
      </c>
      <c r="K207" s="48">
        <v>-0.17554862858979187</v>
      </c>
      <c r="L207" s="73">
        <v>1.1697581118261517E-2</v>
      </c>
      <c r="N207" s="45"/>
      <c r="O207" s="45"/>
    </row>
    <row r="208" spans="1:15" x14ac:dyDescent="0.25">
      <c r="A208" s="41"/>
      <c r="B208" s="41">
        <v>60</v>
      </c>
      <c r="C208" s="31" t="s">
        <v>405</v>
      </c>
      <c r="D208" s="328">
        <v>24</v>
      </c>
      <c r="E208" s="31" t="s">
        <v>175</v>
      </c>
      <c r="F208" s="46">
        <v>497</v>
      </c>
      <c r="G208" s="46">
        <v>14.901153846153846</v>
      </c>
      <c r="H208" s="46">
        <v>24.963141784746313</v>
      </c>
      <c r="I208" s="72">
        <v>1.5963494516345999E-2</v>
      </c>
      <c r="J208" s="325">
        <v>-2.2368582152536867</v>
      </c>
      <c r="K208" s="46">
        <v>2.1033839342713467E-2</v>
      </c>
      <c r="L208" s="72">
        <v>1.1697581118261517E-2</v>
      </c>
      <c r="N208" s="45"/>
      <c r="O208" s="45"/>
    </row>
    <row r="209" spans="1:15" x14ac:dyDescent="0.25">
      <c r="A209" s="41"/>
      <c r="B209" s="41">
        <v>61</v>
      </c>
      <c r="C209" s="47" t="s">
        <v>404</v>
      </c>
      <c r="D209" s="330"/>
      <c r="E209" s="47" t="s">
        <v>175</v>
      </c>
      <c r="F209" s="48">
        <v>497</v>
      </c>
      <c r="G209" s="48">
        <v>14.901153846153846</v>
      </c>
      <c r="H209" s="48">
        <v>24.296255635026714</v>
      </c>
      <c r="I209" s="73">
        <v>1.5963494516345999E-2</v>
      </c>
      <c r="J209" s="327">
        <v>-2.903744364973285</v>
      </c>
      <c r="K209" s="48">
        <v>0.14330881165874829</v>
      </c>
      <c r="L209" s="73">
        <v>1.1697581118261517E-2</v>
      </c>
      <c r="N209" s="45"/>
      <c r="O209" s="45"/>
    </row>
    <row r="210" spans="1:15" x14ac:dyDescent="0.25">
      <c r="A210" s="41"/>
      <c r="B210" s="41">
        <v>62</v>
      </c>
      <c r="C210" s="31" t="s">
        <v>403</v>
      </c>
      <c r="D210" s="328">
        <v>25</v>
      </c>
      <c r="E210" s="31" t="s">
        <v>174</v>
      </c>
      <c r="F210" s="46">
        <v>488.7</v>
      </c>
      <c r="G210" s="46">
        <v>14.935630769230769</v>
      </c>
      <c r="H210" s="46">
        <v>21.391698214769114</v>
      </c>
      <c r="I210" s="72">
        <v>1.5963494516345999E-2</v>
      </c>
      <c r="J210" s="325">
        <v>-5.8083017852308849</v>
      </c>
      <c r="K210" s="46">
        <v>-4.44722898923155</v>
      </c>
      <c r="L210" s="72">
        <v>1.1697581118261517E-2</v>
      </c>
      <c r="N210" s="45"/>
      <c r="O210" s="45"/>
    </row>
    <row r="211" spans="1:15" x14ac:dyDescent="0.25">
      <c r="A211" s="41"/>
      <c r="B211" s="41">
        <v>63</v>
      </c>
      <c r="C211" s="31" t="s">
        <v>402</v>
      </c>
      <c r="D211" s="329"/>
      <c r="E211" s="31" t="s">
        <v>174</v>
      </c>
      <c r="F211" s="46">
        <v>488.7</v>
      </c>
      <c r="G211" s="46">
        <v>14.935630769230769</v>
      </c>
      <c r="H211" s="46">
        <v>20.893483213305071</v>
      </c>
      <c r="I211" s="72">
        <v>1.5963494516345999E-2</v>
      </c>
      <c r="J211" s="325">
        <v>-6.3065167866949281</v>
      </c>
      <c r="K211" s="46">
        <v>-4.5496191766198582</v>
      </c>
      <c r="L211" s="72">
        <v>1.1697581118261517E-2</v>
      </c>
      <c r="N211" s="45"/>
      <c r="O211" s="45"/>
    </row>
    <row r="212" spans="1:15" x14ac:dyDescent="0.25">
      <c r="A212" s="41"/>
      <c r="B212" s="41">
        <v>64</v>
      </c>
      <c r="C212" s="31" t="s">
        <v>401</v>
      </c>
      <c r="D212" s="329"/>
      <c r="E212" s="31" t="s">
        <v>174</v>
      </c>
      <c r="F212" s="46">
        <v>488.7</v>
      </c>
      <c r="G212" s="46">
        <v>14.935630769230769</v>
      </c>
      <c r="H212" s="46">
        <v>21.168928659209726</v>
      </c>
      <c r="I212" s="72">
        <v>1.5963494516345999E-2</v>
      </c>
      <c r="J212" s="325">
        <v>-6.0310713407902732</v>
      </c>
      <c r="K212" s="46">
        <v>-4.0778048259327964</v>
      </c>
      <c r="L212" s="72">
        <v>1.1697581118261517E-2</v>
      </c>
      <c r="N212" s="45"/>
      <c r="O212" s="45"/>
    </row>
    <row r="213" spans="1:15" x14ac:dyDescent="0.25">
      <c r="A213" s="41"/>
      <c r="B213" s="41">
        <v>65</v>
      </c>
      <c r="C213" s="47" t="s">
        <v>400</v>
      </c>
      <c r="D213" s="330"/>
      <c r="E213" s="47" t="s">
        <v>174</v>
      </c>
      <c r="F213" s="48">
        <v>488.7</v>
      </c>
      <c r="G213" s="48">
        <v>14.935630769230769</v>
      </c>
      <c r="H213" s="48">
        <v>21.714687310466978</v>
      </c>
      <c r="I213" s="73">
        <v>1.5963494516345999E-2</v>
      </c>
      <c r="J213" s="327">
        <v>-5.4853126895330213</v>
      </c>
      <c r="K213" s="48">
        <v>-3.8337179579388789</v>
      </c>
      <c r="L213" s="73">
        <v>1.1697581118261517E-2</v>
      </c>
      <c r="N213" s="45"/>
      <c r="O213" s="45"/>
    </row>
    <row r="214" spans="1:15" x14ac:dyDescent="0.25">
      <c r="A214" s="41"/>
      <c r="B214" s="41">
        <v>66</v>
      </c>
      <c r="C214" s="31" t="s">
        <v>399</v>
      </c>
      <c r="D214" s="328">
        <v>26</v>
      </c>
      <c r="E214" s="31" t="s">
        <v>174</v>
      </c>
      <c r="F214" s="46">
        <v>488.6</v>
      </c>
      <c r="G214" s="46">
        <v>14.936046153846153</v>
      </c>
      <c r="H214" s="46">
        <v>21.770971296058757</v>
      </c>
      <c r="I214" s="72">
        <v>1.5963494516345999E-2</v>
      </c>
      <c r="J214" s="325">
        <v>-5.4290287039412419</v>
      </c>
      <c r="K214" s="46">
        <v>-3.7068596740650706</v>
      </c>
      <c r="L214" s="72">
        <v>1.1697581118261517E-2</v>
      </c>
      <c r="N214" s="45"/>
      <c r="O214" s="45"/>
    </row>
    <row r="215" spans="1:15" x14ac:dyDescent="0.25">
      <c r="A215" s="41"/>
      <c r="B215" s="41">
        <v>67</v>
      </c>
      <c r="C215" s="47" t="s">
        <v>398</v>
      </c>
      <c r="D215" s="330"/>
      <c r="E215" s="47" t="s">
        <v>174</v>
      </c>
      <c r="F215" s="48">
        <v>488.6</v>
      </c>
      <c r="G215" s="48">
        <v>14.936046153846153</v>
      </c>
      <c r="H215" s="48">
        <v>21.505101900382147</v>
      </c>
      <c r="I215" s="73">
        <v>1.5963494516345999E-2</v>
      </c>
      <c r="J215" s="327">
        <v>-5.694898099617852</v>
      </c>
      <c r="K215" s="48">
        <v>-3.8437749740053744</v>
      </c>
      <c r="L215" s="73">
        <v>1.1697581118261517E-2</v>
      </c>
      <c r="N215" s="45"/>
      <c r="O215" s="45"/>
    </row>
    <row r="216" spans="1:15" x14ac:dyDescent="0.25">
      <c r="A216" s="41"/>
      <c r="B216" s="41">
        <v>68</v>
      </c>
      <c r="C216" s="31" t="s">
        <v>397</v>
      </c>
      <c r="D216" s="328">
        <v>27</v>
      </c>
      <c r="E216" s="31" t="s">
        <v>174</v>
      </c>
      <c r="F216" s="46">
        <v>488.5</v>
      </c>
      <c r="G216" s="46">
        <v>14.936461538461538</v>
      </c>
      <c r="H216" s="46">
        <v>22.673070045045598</v>
      </c>
      <c r="I216" s="72">
        <v>1.5963494516345999E-2</v>
      </c>
      <c r="J216" s="325">
        <v>-4.5269299549544009</v>
      </c>
      <c r="K216" s="46">
        <v>-2.6931123976728504</v>
      </c>
      <c r="L216" s="72">
        <v>1.1697581118261517E-2</v>
      </c>
      <c r="N216" s="45"/>
      <c r="O216" s="45"/>
    </row>
    <row r="217" spans="1:15" x14ac:dyDescent="0.25">
      <c r="A217" s="41"/>
      <c r="B217" s="41">
        <v>69</v>
      </c>
      <c r="C217" s="31" t="s">
        <v>396</v>
      </c>
      <c r="D217" s="329"/>
      <c r="E217" s="31" t="s">
        <v>174</v>
      </c>
      <c r="F217" s="46">
        <v>488.5</v>
      </c>
      <c r="G217" s="46">
        <v>14.936461538461538</v>
      </c>
      <c r="H217" s="46">
        <v>20.957659365142916</v>
      </c>
      <c r="I217" s="72">
        <v>1.5963494516345999E-2</v>
      </c>
      <c r="J217" s="325">
        <v>-6.2423406348570829</v>
      </c>
      <c r="K217" s="46">
        <v>-4.5298084425250034</v>
      </c>
      <c r="L217" s="72">
        <v>1.1697581118261517E-2</v>
      </c>
      <c r="N217" s="45"/>
      <c r="O217" s="45"/>
    </row>
    <row r="218" spans="1:15" x14ac:dyDescent="0.25">
      <c r="A218" s="41"/>
      <c r="B218" s="41">
        <v>70</v>
      </c>
      <c r="C218" s="47" t="s">
        <v>395</v>
      </c>
      <c r="D218" s="330"/>
      <c r="E218" s="47" t="s">
        <v>174</v>
      </c>
      <c r="F218" s="48">
        <v>488.5</v>
      </c>
      <c r="G218" s="48">
        <v>14.936461538461538</v>
      </c>
      <c r="H218" s="48">
        <v>21.401033146308386</v>
      </c>
      <c r="I218" s="73">
        <v>1.5963494516345999E-2</v>
      </c>
      <c r="J218" s="327">
        <v>-5.7989668536916135</v>
      </c>
      <c r="K218" s="48">
        <v>-4.0726683809983522</v>
      </c>
      <c r="L218" s="73">
        <v>1.1697581118261517E-2</v>
      </c>
      <c r="N218" s="45"/>
      <c r="O218" s="45"/>
    </row>
    <row r="219" spans="1:15" x14ac:dyDescent="0.25">
      <c r="A219" s="41"/>
      <c r="B219" s="41">
        <v>71</v>
      </c>
      <c r="C219" s="31" t="s">
        <v>394</v>
      </c>
      <c r="D219" s="328">
        <v>28</v>
      </c>
      <c r="E219" s="31" t="s">
        <v>174</v>
      </c>
      <c r="F219" s="46">
        <v>488</v>
      </c>
      <c r="G219" s="46">
        <v>14.93853846153846</v>
      </c>
      <c r="H219" s="46">
        <v>23.773602340478096</v>
      </c>
      <c r="I219" s="72">
        <v>1.5963494516345999E-2</v>
      </c>
      <c r="J219" s="325">
        <v>-3.4263976595219034</v>
      </c>
      <c r="K219" s="46">
        <v>-5.9255041034035552</v>
      </c>
      <c r="L219" s="72">
        <v>1.1697581118261517E-2</v>
      </c>
      <c r="N219" s="45"/>
      <c r="O219" s="45"/>
    </row>
    <row r="220" spans="1:15" x14ac:dyDescent="0.25">
      <c r="A220" s="41"/>
      <c r="B220" s="41">
        <v>72</v>
      </c>
      <c r="C220" s="47" t="s">
        <v>393</v>
      </c>
      <c r="D220" s="330"/>
      <c r="E220" s="47" t="s">
        <v>174</v>
      </c>
      <c r="F220" s="48">
        <v>488</v>
      </c>
      <c r="G220" s="48">
        <v>14.93853846153846</v>
      </c>
      <c r="H220" s="48">
        <v>23.458847283136272</v>
      </c>
      <c r="I220" s="73">
        <v>1.5963494516345999E-2</v>
      </c>
      <c r="J220" s="327">
        <v>-3.7411527168637271</v>
      </c>
      <c r="K220" s="48">
        <v>-5.9437788531820228</v>
      </c>
      <c r="L220" s="73">
        <v>1.1697581118261517E-2</v>
      </c>
      <c r="N220" s="45"/>
      <c r="O220" s="45"/>
    </row>
    <row r="221" spans="1:15" x14ac:dyDescent="0.25">
      <c r="A221" s="41"/>
      <c r="B221" s="41">
        <v>73</v>
      </c>
      <c r="C221" s="31" t="s">
        <v>392</v>
      </c>
      <c r="D221" s="328">
        <v>29</v>
      </c>
      <c r="E221" s="31" t="s">
        <v>174</v>
      </c>
      <c r="F221" s="46">
        <v>487.85</v>
      </c>
      <c r="G221" s="46">
        <v>14.939161538461537</v>
      </c>
      <c r="H221" s="46">
        <v>21.622858468114515</v>
      </c>
      <c r="I221" s="72">
        <v>1.5963494516345999E-2</v>
      </c>
      <c r="J221" s="325">
        <v>-5.5771415318854842</v>
      </c>
      <c r="K221" s="46">
        <v>-4.9263332541945317</v>
      </c>
      <c r="L221" s="72">
        <v>1.1697581118261517E-2</v>
      </c>
      <c r="N221" s="45"/>
      <c r="O221" s="45"/>
    </row>
    <row r="222" spans="1:15" x14ac:dyDescent="0.25">
      <c r="A222" s="41"/>
      <c r="B222" s="41">
        <v>74</v>
      </c>
      <c r="C222" s="47" t="s">
        <v>391</v>
      </c>
      <c r="D222" s="330"/>
      <c r="E222" s="47" t="s">
        <v>174</v>
      </c>
      <c r="F222" s="48">
        <v>487.85</v>
      </c>
      <c r="G222" s="48">
        <v>14.939161538461537</v>
      </c>
      <c r="H222" s="48">
        <v>21.687458576207838</v>
      </c>
      <c r="I222" s="73">
        <v>1.5963494516345999E-2</v>
      </c>
      <c r="J222" s="327">
        <v>-5.5125414237921611</v>
      </c>
      <c r="K222" s="48">
        <v>-4.9848333986997293</v>
      </c>
      <c r="L222" s="73">
        <v>1.1697581118261517E-2</v>
      </c>
      <c r="N222" s="45"/>
      <c r="O222" s="45"/>
    </row>
    <row r="223" spans="1:15" x14ac:dyDescent="0.25">
      <c r="A223" s="41"/>
      <c r="B223" s="41">
        <v>75</v>
      </c>
      <c r="C223" s="31" t="s">
        <v>390</v>
      </c>
      <c r="D223" s="328">
        <v>30</v>
      </c>
      <c r="E223" s="31" t="s">
        <v>174</v>
      </c>
      <c r="F223" s="46">
        <v>487.55</v>
      </c>
      <c r="G223" s="46">
        <v>14.940407692307692</v>
      </c>
      <c r="H223" s="46">
        <v>22.881458576180982</v>
      </c>
      <c r="I223" s="72">
        <v>1.5963494516345999E-2</v>
      </c>
      <c r="J223" s="325">
        <v>-4.318541423819017</v>
      </c>
      <c r="K223" s="46">
        <v>-4.5253722491551986</v>
      </c>
      <c r="L223" s="72">
        <v>1.1697581118261517E-2</v>
      </c>
      <c r="N223" s="45"/>
      <c r="O223" s="45"/>
    </row>
    <row r="224" spans="1:15" x14ac:dyDescent="0.25">
      <c r="A224" s="41"/>
      <c r="B224" s="41">
        <v>76</v>
      </c>
      <c r="C224" s="31" t="s">
        <v>389</v>
      </c>
      <c r="D224" s="329"/>
      <c r="E224" s="31" t="s">
        <v>174</v>
      </c>
      <c r="F224" s="46">
        <v>487.55</v>
      </c>
      <c r="G224" s="46">
        <v>14.940407692307692</v>
      </c>
      <c r="H224" s="46">
        <v>22.373471671082612</v>
      </c>
      <c r="I224" s="72">
        <v>1.5963494516345999E-2</v>
      </c>
      <c r="J224" s="325">
        <v>-4.8265283289173873</v>
      </c>
      <c r="K224" s="46">
        <v>-4.7485006123551461</v>
      </c>
      <c r="L224" s="72">
        <v>1.1697581118261517E-2</v>
      </c>
      <c r="N224" s="45"/>
      <c r="O224" s="45"/>
    </row>
    <row r="225" spans="1:15" x14ac:dyDescent="0.25">
      <c r="A225" s="41"/>
      <c r="B225" s="41">
        <v>77</v>
      </c>
      <c r="C225" s="47" t="s">
        <v>388</v>
      </c>
      <c r="D225" s="330"/>
      <c r="E225" s="47" t="s">
        <v>174</v>
      </c>
      <c r="F225" s="48">
        <v>487.55</v>
      </c>
      <c r="G225" s="48">
        <v>14.940407692307692</v>
      </c>
      <c r="H225" s="48">
        <v>21.964873629700886</v>
      </c>
      <c r="I225" s="73">
        <v>1.5963494516345999E-2</v>
      </c>
      <c r="J225" s="327">
        <v>-5.2351263702991133</v>
      </c>
      <c r="K225" s="48">
        <v>-5.6778537144590127</v>
      </c>
      <c r="L225" s="73">
        <v>1.1697581118261517E-2</v>
      </c>
      <c r="N225" s="45"/>
      <c r="O225" s="45"/>
    </row>
    <row r="226" spans="1:15" x14ac:dyDescent="0.25">
      <c r="A226" s="41"/>
      <c r="B226" s="41">
        <v>78</v>
      </c>
      <c r="C226" s="31" t="s">
        <v>387</v>
      </c>
      <c r="D226" s="328">
        <v>31</v>
      </c>
      <c r="E226" s="31" t="s">
        <v>173</v>
      </c>
      <c r="F226" s="46">
        <v>443</v>
      </c>
      <c r="G226" s="46">
        <v>15.081655172413793</v>
      </c>
      <c r="H226" s="46">
        <v>21.904468462927898</v>
      </c>
      <c r="I226" s="72">
        <v>1.5963494516345999E-2</v>
      </c>
      <c r="J226" s="325">
        <v>-5.295531537072101</v>
      </c>
      <c r="K226" s="46">
        <v>-3.6567617018133869</v>
      </c>
      <c r="L226" s="72">
        <v>1.1697581118261517E-2</v>
      </c>
      <c r="N226" s="45"/>
      <c r="O226" s="45"/>
    </row>
    <row r="227" spans="1:15" x14ac:dyDescent="0.25">
      <c r="A227" s="41"/>
      <c r="B227" s="41">
        <v>79</v>
      </c>
      <c r="C227" s="31" t="s">
        <v>386</v>
      </c>
      <c r="D227" s="329"/>
      <c r="E227" s="31" t="s">
        <v>173</v>
      </c>
      <c r="F227" s="46">
        <v>443</v>
      </c>
      <c r="G227" s="46">
        <v>15.081655172413793</v>
      </c>
      <c r="H227" s="46">
        <v>23.076463420429477</v>
      </c>
      <c r="I227" s="72">
        <v>1.5963494516345999E-2</v>
      </c>
      <c r="J227" s="325">
        <v>-4.1235365795705228</v>
      </c>
      <c r="K227" s="46">
        <v>-2.432280265900352</v>
      </c>
      <c r="L227" s="72">
        <v>1.1697581118261517E-2</v>
      </c>
      <c r="N227" s="45"/>
      <c r="O227" s="45"/>
    </row>
    <row r="228" spans="1:15" x14ac:dyDescent="0.25">
      <c r="A228" s="41"/>
      <c r="B228" s="41">
        <v>80</v>
      </c>
      <c r="C228" s="31" t="s">
        <v>385</v>
      </c>
      <c r="D228" s="329"/>
      <c r="E228" s="31" t="s">
        <v>173</v>
      </c>
      <c r="F228" s="46">
        <v>443</v>
      </c>
      <c r="G228" s="46">
        <v>15.081655172413793</v>
      </c>
      <c r="H228" s="46">
        <v>22.446729883938474</v>
      </c>
      <c r="I228" s="72">
        <v>1.5963494516345999E-2</v>
      </c>
      <c r="J228" s="325">
        <v>-4.7532701160615254</v>
      </c>
      <c r="K228" s="46">
        <v>-3.0489946463197395</v>
      </c>
      <c r="L228" s="72">
        <v>1.1697581118261517E-2</v>
      </c>
      <c r="N228" s="45"/>
      <c r="O228" s="45"/>
    </row>
    <row r="229" spans="1:15" x14ac:dyDescent="0.25">
      <c r="A229" s="41"/>
      <c r="B229" s="41">
        <v>81</v>
      </c>
      <c r="C229" s="47" t="s">
        <v>384</v>
      </c>
      <c r="D229" s="330"/>
      <c r="E229" s="47" t="s">
        <v>173</v>
      </c>
      <c r="F229" s="48">
        <v>443</v>
      </c>
      <c r="G229" s="48">
        <v>15.081655172413793</v>
      </c>
      <c r="H229" s="48">
        <v>23.675484871231696</v>
      </c>
      <c r="I229" s="73">
        <v>1.5963494516345999E-2</v>
      </c>
      <c r="J229" s="327">
        <v>-3.5245151287683036</v>
      </c>
      <c r="K229" s="48">
        <v>-0.66355113061789539</v>
      </c>
      <c r="L229" s="73">
        <v>1.1697581118261517E-2</v>
      </c>
      <c r="N229" s="45"/>
      <c r="O229" s="45"/>
    </row>
    <row r="230" spans="1:15" x14ac:dyDescent="0.25">
      <c r="A230" s="41"/>
      <c r="B230" s="41">
        <v>82</v>
      </c>
      <c r="C230" s="31" t="s">
        <v>383</v>
      </c>
      <c r="D230" s="328">
        <v>32</v>
      </c>
      <c r="E230" s="31" t="s">
        <v>173</v>
      </c>
      <c r="F230" s="46">
        <v>441.6</v>
      </c>
      <c r="G230" s="46">
        <v>15.084744827586206</v>
      </c>
      <c r="H230" s="46">
        <v>23.154449881547325</v>
      </c>
      <c r="I230" s="72">
        <v>1.5963494516345999E-2</v>
      </c>
      <c r="J230" s="325">
        <v>-4.0455501184526739</v>
      </c>
      <c r="K230" s="46">
        <v>-2.9545986869770013</v>
      </c>
      <c r="L230" s="72">
        <v>1.1697581118261517E-2</v>
      </c>
      <c r="N230" s="45"/>
      <c r="O230" s="45"/>
    </row>
    <row r="231" spans="1:15" x14ac:dyDescent="0.25">
      <c r="A231" s="41"/>
      <c r="B231" s="41">
        <v>83</v>
      </c>
      <c r="C231" s="47" t="s">
        <v>382</v>
      </c>
      <c r="D231" s="330"/>
      <c r="E231" s="47" t="s">
        <v>173</v>
      </c>
      <c r="F231" s="48">
        <v>441.6</v>
      </c>
      <c r="G231" s="48">
        <v>15.084744827586206</v>
      </c>
      <c r="H231" s="48">
        <v>27.843476910075761</v>
      </c>
      <c r="I231" s="73">
        <v>1.5963494516345999E-2</v>
      </c>
      <c r="J231" s="327">
        <v>0.64347691007576202</v>
      </c>
      <c r="K231" s="48">
        <v>2.2444589492341467</v>
      </c>
      <c r="L231" s="73">
        <v>1.1697581118261517E-2</v>
      </c>
      <c r="N231" s="45"/>
      <c r="O231" s="45"/>
    </row>
    <row r="232" spans="1:15" x14ac:dyDescent="0.25">
      <c r="A232" s="41"/>
      <c r="B232" s="41">
        <v>84</v>
      </c>
      <c r="C232" s="47" t="s">
        <v>381</v>
      </c>
      <c r="D232" s="47">
        <v>33</v>
      </c>
      <c r="E232" s="47" t="s">
        <v>172</v>
      </c>
      <c r="F232" s="48">
        <v>418</v>
      </c>
      <c r="G232" s="48">
        <v>15.136827586206897</v>
      </c>
      <c r="H232" s="48">
        <v>25.308703233054608</v>
      </c>
      <c r="I232" s="73">
        <v>1.5963494516345999E-2</v>
      </c>
      <c r="J232" s="327">
        <v>-1.8912967669453913</v>
      </c>
      <c r="K232" s="48">
        <v>0.33984657718381123</v>
      </c>
      <c r="L232" s="73">
        <v>1.1697581118261517E-2</v>
      </c>
      <c r="N232" s="45"/>
      <c r="O232" s="45"/>
    </row>
    <row r="233" spans="1:15" x14ac:dyDescent="0.25">
      <c r="A233" s="41"/>
      <c r="B233" s="41">
        <v>85</v>
      </c>
      <c r="C233" s="31" t="s">
        <v>380</v>
      </c>
      <c r="D233" s="328">
        <v>34</v>
      </c>
      <c r="E233" s="31" t="s">
        <v>172</v>
      </c>
      <c r="F233" s="46">
        <v>413</v>
      </c>
      <c r="G233" s="46">
        <v>15.147862068965518</v>
      </c>
      <c r="H233" s="46">
        <v>21.409506958702945</v>
      </c>
      <c r="I233" s="72">
        <v>1.5963494516345999E-2</v>
      </c>
      <c r="J233" s="325">
        <v>-5.7904930412970543</v>
      </c>
      <c r="K233" s="46">
        <v>-5.4498842595817569</v>
      </c>
      <c r="L233" s="72">
        <v>1.1697581118261517E-2</v>
      </c>
      <c r="N233" s="45"/>
      <c r="O233" s="45"/>
    </row>
    <row r="234" spans="1:15" x14ac:dyDescent="0.25">
      <c r="A234" s="41"/>
      <c r="B234" s="41">
        <v>86</v>
      </c>
      <c r="C234" s="47" t="s">
        <v>379</v>
      </c>
      <c r="D234" s="330"/>
      <c r="E234" s="47" t="s">
        <v>172</v>
      </c>
      <c r="F234" s="48">
        <v>413</v>
      </c>
      <c r="G234" s="48">
        <v>15.147862068965518</v>
      </c>
      <c r="H234" s="48">
        <v>22.042678276098425</v>
      </c>
      <c r="I234" s="73">
        <v>1.5963494516345999E-2</v>
      </c>
      <c r="J234" s="327">
        <v>-5.1573217239015747</v>
      </c>
      <c r="K234" s="48">
        <v>-4.9815824698794948</v>
      </c>
      <c r="L234" s="73">
        <v>1.1697581118261517E-2</v>
      </c>
      <c r="N234" s="45"/>
      <c r="O234" s="45"/>
    </row>
    <row r="235" spans="1:15" x14ac:dyDescent="0.25">
      <c r="A235" s="41"/>
      <c r="B235" s="41">
        <v>87</v>
      </c>
      <c r="C235" s="31" t="s">
        <v>378</v>
      </c>
      <c r="D235" s="328">
        <v>35</v>
      </c>
      <c r="E235" s="31" t="s">
        <v>172</v>
      </c>
      <c r="F235" s="46">
        <v>405.3</v>
      </c>
      <c r="G235" s="46">
        <v>15.164855172413793</v>
      </c>
      <c r="H235" s="46">
        <v>21.50464837644903</v>
      </c>
      <c r="I235" s="72">
        <v>1.5963494516345999E-2</v>
      </c>
      <c r="J235" s="325">
        <v>-5.6953516235509696</v>
      </c>
      <c r="K235" s="46">
        <v>-5.8565045421779232</v>
      </c>
      <c r="L235" s="72">
        <v>1.1697581118261517E-2</v>
      </c>
      <c r="N235" s="45"/>
      <c r="O235" s="45"/>
    </row>
    <row r="236" spans="1:15" x14ac:dyDescent="0.25">
      <c r="A236" s="41"/>
      <c r="B236" s="41">
        <v>88</v>
      </c>
      <c r="C236" s="31" t="s">
        <v>377</v>
      </c>
      <c r="D236" s="329"/>
      <c r="E236" s="31" t="s">
        <v>172</v>
      </c>
      <c r="F236" s="46">
        <v>405.3</v>
      </c>
      <c r="G236" s="46">
        <v>15.164855172413793</v>
      </c>
      <c r="H236" s="46">
        <v>21.195338809481875</v>
      </c>
      <c r="I236" s="72">
        <v>1.5963494516345999E-2</v>
      </c>
      <c r="J236" s="325">
        <v>-6.0046611905181244</v>
      </c>
      <c r="K236" s="46">
        <v>-4.3914322500432803</v>
      </c>
      <c r="L236" s="72">
        <v>1.1697581118261517E-2</v>
      </c>
      <c r="N236" s="45"/>
      <c r="O236" s="45"/>
    </row>
    <row r="237" spans="1:15" x14ac:dyDescent="0.25">
      <c r="A237" s="41"/>
      <c r="B237" s="41">
        <v>89</v>
      </c>
      <c r="C237" s="31" t="s">
        <v>376</v>
      </c>
      <c r="D237" s="329"/>
      <c r="E237" s="31" t="s">
        <v>172</v>
      </c>
      <c r="F237" s="46">
        <v>405.3</v>
      </c>
      <c r="G237" s="46">
        <v>15.164855172413793</v>
      </c>
      <c r="H237" s="46">
        <v>21.376144594466538</v>
      </c>
      <c r="I237" s="72">
        <v>1.5963494516345999E-2</v>
      </c>
      <c r="J237" s="325">
        <v>-5.823855405533461</v>
      </c>
      <c r="K237" s="46">
        <v>-5.669804709415601</v>
      </c>
      <c r="L237" s="72">
        <v>1.1697581118261517E-2</v>
      </c>
      <c r="N237" s="45"/>
      <c r="O237" s="45"/>
    </row>
    <row r="238" spans="1:15" x14ac:dyDescent="0.25">
      <c r="A238" s="41"/>
      <c r="B238" s="41">
        <v>90</v>
      </c>
      <c r="C238" s="47" t="s">
        <v>375</v>
      </c>
      <c r="D238" s="330"/>
      <c r="E238" s="47" t="s">
        <v>172</v>
      </c>
      <c r="F238" s="48">
        <v>405.3</v>
      </c>
      <c r="G238" s="48">
        <v>15.164855172413793</v>
      </c>
      <c r="H238" s="48">
        <v>21.620637005916141</v>
      </c>
      <c r="I238" s="73">
        <v>1.5963494516345999E-2</v>
      </c>
      <c r="J238" s="327">
        <v>-5.5793629940838585</v>
      </c>
      <c r="K238" s="48">
        <v>-6.0903711977618604</v>
      </c>
      <c r="L238" s="73">
        <v>1.1697581118261517E-2</v>
      </c>
      <c r="N238" s="45"/>
      <c r="O238" s="45"/>
    </row>
    <row r="239" spans="1:15" x14ac:dyDescent="0.25">
      <c r="A239" s="41"/>
      <c r="B239" s="41">
        <v>91</v>
      </c>
      <c r="C239" s="31" t="s">
        <v>374</v>
      </c>
      <c r="D239" s="328">
        <v>36</v>
      </c>
      <c r="E239" s="31" t="s">
        <v>172</v>
      </c>
      <c r="F239" s="46">
        <v>405</v>
      </c>
      <c r="G239" s="46">
        <v>15.165517241379311</v>
      </c>
      <c r="H239" s="46">
        <v>22.051678797359184</v>
      </c>
      <c r="I239" s="72">
        <v>1.5963494516345999E-2</v>
      </c>
      <c r="J239" s="325">
        <v>-5.1483212026408154</v>
      </c>
      <c r="K239" s="46">
        <v>-4.4682582268304172</v>
      </c>
      <c r="L239" s="72">
        <v>1.1697581118261517E-2</v>
      </c>
      <c r="N239" s="45"/>
      <c r="O239" s="45"/>
    </row>
    <row r="240" spans="1:15" x14ac:dyDescent="0.25">
      <c r="A240" s="41"/>
      <c r="B240" s="41">
        <v>92</v>
      </c>
      <c r="C240" s="31" t="s">
        <v>373</v>
      </c>
      <c r="D240" s="329"/>
      <c r="E240" s="31" t="s">
        <v>172</v>
      </c>
      <c r="F240" s="46">
        <v>405</v>
      </c>
      <c r="G240" s="46">
        <v>15.165517241379311</v>
      </c>
      <c r="H240" s="46">
        <v>22.392338533798387</v>
      </c>
      <c r="I240" s="72">
        <v>1.5963494516345999E-2</v>
      </c>
      <c r="J240" s="325">
        <v>-4.8076614662016119</v>
      </c>
      <c r="K240" s="46">
        <v>-3.0205081252466819</v>
      </c>
      <c r="L240" s="72">
        <v>1.1697581118261517E-2</v>
      </c>
      <c r="N240" s="45"/>
      <c r="O240" s="45"/>
    </row>
    <row r="241" spans="1:15" x14ac:dyDescent="0.25">
      <c r="A241" s="41"/>
      <c r="B241" s="41">
        <v>93</v>
      </c>
      <c r="C241" s="31" t="s">
        <v>372</v>
      </c>
      <c r="D241" s="329"/>
      <c r="E241" s="31" t="s">
        <v>172</v>
      </c>
      <c r="F241" s="46">
        <v>405</v>
      </c>
      <c r="G241" s="46">
        <v>15.165517241379311</v>
      </c>
      <c r="H241" s="46">
        <v>21.920940148247915</v>
      </c>
      <c r="I241" s="72">
        <v>1.5963494516345999E-2</v>
      </c>
      <c r="J241" s="325">
        <v>-5.2790598517520841</v>
      </c>
      <c r="K241" s="46">
        <v>-4.1549971109081225</v>
      </c>
      <c r="L241" s="72">
        <v>1.1697581118261517E-2</v>
      </c>
      <c r="N241" s="45"/>
      <c r="O241" s="45"/>
    </row>
    <row r="242" spans="1:15" x14ac:dyDescent="0.25">
      <c r="A242" s="41"/>
      <c r="B242" s="41">
        <v>94</v>
      </c>
      <c r="C242" s="47" t="s">
        <v>371</v>
      </c>
      <c r="D242" s="330"/>
      <c r="E242" s="47" t="s">
        <v>172</v>
      </c>
      <c r="F242" s="48">
        <v>405</v>
      </c>
      <c r="G242" s="48">
        <v>15.165517241379311</v>
      </c>
      <c r="H242" s="48">
        <v>21.340489223254846</v>
      </c>
      <c r="I242" s="73">
        <v>1.5963494516345999E-2</v>
      </c>
      <c r="J242" s="327">
        <v>-5.8595107767451537</v>
      </c>
      <c r="K242" s="48">
        <v>-4.7016731629651387</v>
      </c>
      <c r="L242" s="73">
        <v>1.1697581118261517E-2</v>
      </c>
      <c r="N242" s="45"/>
      <c r="O242" s="45"/>
    </row>
    <row r="243" spans="1:15" x14ac:dyDescent="0.25">
      <c r="A243" s="41"/>
      <c r="B243" s="41">
        <v>95</v>
      </c>
      <c r="C243" s="31" t="s">
        <v>370</v>
      </c>
      <c r="D243" s="328">
        <v>37</v>
      </c>
      <c r="E243" s="31" t="s">
        <v>171</v>
      </c>
      <c r="F243" s="46">
        <v>401</v>
      </c>
      <c r="G243" s="46">
        <v>15.202328</v>
      </c>
      <c r="H243" s="46">
        <v>21.032053285487169</v>
      </c>
      <c r="I243" s="72">
        <v>1.5963494516345999E-2</v>
      </c>
      <c r="J243" s="325">
        <v>-6.1679467145128299</v>
      </c>
      <c r="K243" s="46">
        <v>-3.9841311869045337</v>
      </c>
      <c r="L243" s="72">
        <v>1.1697581118261517E-2</v>
      </c>
      <c r="N243" s="45"/>
      <c r="O243" s="45"/>
    </row>
    <row r="244" spans="1:15" x14ac:dyDescent="0.25">
      <c r="A244" s="41"/>
      <c r="B244" s="41">
        <v>96</v>
      </c>
      <c r="C244" s="47" t="s">
        <v>369</v>
      </c>
      <c r="D244" s="330"/>
      <c r="E244" s="47" t="s">
        <v>171</v>
      </c>
      <c r="F244" s="48">
        <v>401</v>
      </c>
      <c r="G244" s="48">
        <v>15.202328</v>
      </c>
      <c r="H244" s="48">
        <v>21.205282475417626</v>
      </c>
      <c r="I244" s="73">
        <v>1.5963494516345999E-2</v>
      </c>
      <c r="J244" s="327">
        <v>-5.9947175245823736</v>
      </c>
      <c r="K244" s="48">
        <v>-3.775017889106449</v>
      </c>
      <c r="L244" s="73">
        <v>1.1697581118261517E-2</v>
      </c>
      <c r="N244" s="45"/>
      <c r="O244" s="45"/>
    </row>
    <row r="245" spans="1:15" x14ac:dyDescent="0.25">
      <c r="A245" s="41"/>
      <c r="B245" s="41">
        <v>97</v>
      </c>
      <c r="C245" s="31" t="s">
        <v>368</v>
      </c>
      <c r="D245" s="328">
        <v>38</v>
      </c>
      <c r="E245" s="31" t="s">
        <v>170</v>
      </c>
      <c r="F245" s="46">
        <v>399.8</v>
      </c>
      <c r="G245" s="46">
        <v>15.210142400000001</v>
      </c>
      <c r="H245" s="46">
        <v>20.896984496149738</v>
      </c>
      <c r="I245" s="72">
        <v>1.5963494516345999E-2</v>
      </c>
      <c r="J245" s="325">
        <v>-6.3030155038502613</v>
      </c>
      <c r="K245" s="46">
        <v>-3.9037857001669169</v>
      </c>
      <c r="L245" s="72">
        <v>1.1697581118261517E-2</v>
      </c>
      <c r="N245" s="45"/>
      <c r="O245" s="45"/>
    </row>
    <row r="246" spans="1:15" x14ac:dyDescent="0.25">
      <c r="A246" s="41"/>
      <c r="B246" s="41">
        <v>98</v>
      </c>
      <c r="C246" s="47" t="s">
        <v>367</v>
      </c>
      <c r="D246" s="330"/>
      <c r="E246" s="47" t="s">
        <v>170</v>
      </c>
      <c r="F246" s="48">
        <v>399.8</v>
      </c>
      <c r="G246" s="48">
        <v>15.210142400000001</v>
      </c>
      <c r="H246" s="48">
        <v>20.996719925494073</v>
      </c>
      <c r="I246" s="73">
        <v>1.5963494516345999E-2</v>
      </c>
      <c r="J246" s="327">
        <v>-6.2032800745059262</v>
      </c>
      <c r="K246" s="48">
        <v>-3.8952196347558696</v>
      </c>
      <c r="L246" s="73">
        <v>1.1697581118261517E-2</v>
      </c>
      <c r="N246" s="45"/>
      <c r="O246" s="45"/>
    </row>
    <row r="247" spans="1:15" x14ac:dyDescent="0.25">
      <c r="A247" s="41"/>
      <c r="B247" s="41">
        <v>99</v>
      </c>
      <c r="C247" s="31" t="s">
        <v>366</v>
      </c>
      <c r="D247" s="328">
        <v>39</v>
      </c>
      <c r="E247" s="31" t="s">
        <v>169</v>
      </c>
      <c r="F247" s="46">
        <v>367</v>
      </c>
      <c r="G247" s="46">
        <v>15.423736</v>
      </c>
      <c r="H247" s="46">
        <v>21.994473777485929</v>
      </c>
      <c r="I247" s="72">
        <v>1.5963494516345999E-2</v>
      </c>
      <c r="J247" s="325">
        <v>-5.2055262225140702</v>
      </c>
      <c r="K247" s="46">
        <v>-6.8738189927916569</v>
      </c>
      <c r="L247" s="72">
        <v>1.1697581118261517E-2</v>
      </c>
      <c r="N247" s="45"/>
      <c r="O247" s="45"/>
    </row>
    <row r="248" spans="1:15" x14ac:dyDescent="0.25">
      <c r="A248" s="41"/>
      <c r="B248" s="41">
        <v>100</v>
      </c>
      <c r="C248" s="47" t="s">
        <v>365</v>
      </c>
      <c r="D248" s="330"/>
      <c r="E248" s="47" t="s">
        <v>169</v>
      </c>
      <c r="F248" s="48">
        <v>367</v>
      </c>
      <c r="G248" s="48">
        <v>15.423736</v>
      </c>
      <c r="H248" s="48">
        <v>22.240858001200351</v>
      </c>
      <c r="I248" s="73">
        <v>1.5963494516345999E-2</v>
      </c>
      <c r="J248" s="327">
        <v>-4.9591419987996481</v>
      </c>
      <c r="K248" s="48">
        <v>-6.691118267006714</v>
      </c>
      <c r="L248" s="73">
        <v>1.1697581118261517E-2</v>
      </c>
      <c r="N248" s="45"/>
      <c r="O248" s="45"/>
    </row>
    <row r="249" spans="1:15" x14ac:dyDescent="0.25">
      <c r="A249" s="41"/>
      <c r="B249" s="41">
        <v>101</v>
      </c>
      <c r="C249" s="31" t="s">
        <v>364</v>
      </c>
      <c r="D249" s="328">
        <v>40</v>
      </c>
      <c r="E249" s="31" t="s">
        <v>169</v>
      </c>
      <c r="F249" s="46">
        <v>366</v>
      </c>
      <c r="G249" s="46">
        <v>15.430248000000001</v>
      </c>
      <c r="H249" s="46">
        <v>21.727737790811528</v>
      </c>
      <c r="I249" s="72">
        <v>1.5963494516345999E-2</v>
      </c>
      <c r="J249" s="325">
        <v>-5.4722622091884716</v>
      </c>
      <c r="K249" s="46">
        <v>-5.6256800235651703</v>
      </c>
      <c r="L249" s="72">
        <v>1.1697581118261517E-2</v>
      </c>
      <c r="N249" s="45"/>
      <c r="O249" s="45"/>
    </row>
    <row r="250" spans="1:15" x14ac:dyDescent="0.25">
      <c r="A250" s="41"/>
      <c r="B250" s="41">
        <v>102</v>
      </c>
      <c r="C250" s="47" t="s">
        <v>363</v>
      </c>
      <c r="D250" s="330"/>
      <c r="E250" s="47" t="s">
        <v>169</v>
      </c>
      <c r="F250" s="48">
        <v>366</v>
      </c>
      <c r="G250" s="48">
        <v>15.430248000000001</v>
      </c>
      <c r="H250" s="48">
        <v>21.174011326497315</v>
      </c>
      <c r="I250" s="73">
        <v>1.5963494516345999E-2</v>
      </c>
      <c r="J250" s="327">
        <v>-6.0259886735026846</v>
      </c>
      <c r="K250" s="48">
        <v>-6.3980732309636945</v>
      </c>
      <c r="L250" s="73">
        <v>1.1697581118261517E-2</v>
      </c>
      <c r="N250" s="45"/>
      <c r="O250" s="45"/>
    </row>
    <row r="251" spans="1:15" x14ac:dyDescent="0.25">
      <c r="A251" s="41"/>
      <c r="B251" s="41">
        <v>103</v>
      </c>
      <c r="C251" s="31" t="s">
        <v>362</v>
      </c>
      <c r="D251" s="328">
        <v>41</v>
      </c>
      <c r="E251" s="31" t="s">
        <v>169</v>
      </c>
      <c r="F251" s="46">
        <v>365.8</v>
      </c>
      <c r="G251" s="46">
        <v>15.431550400000001</v>
      </c>
      <c r="H251" s="46">
        <v>21.555338633063194</v>
      </c>
      <c r="I251" s="72">
        <v>1.5963494516345999E-2</v>
      </c>
      <c r="J251" s="325">
        <v>-5.6446613669368055</v>
      </c>
      <c r="K251" s="46">
        <v>-6.0921950595389944</v>
      </c>
      <c r="L251" s="72">
        <v>1.1697581118261517E-2</v>
      </c>
      <c r="N251" s="45"/>
      <c r="O251" s="45"/>
    </row>
    <row r="252" spans="1:15" x14ac:dyDescent="0.25">
      <c r="A252" s="41"/>
      <c r="B252" s="41">
        <v>104</v>
      </c>
      <c r="C252" s="47" t="s">
        <v>361</v>
      </c>
      <c r="D252" s="330"/>
      <c r="E252" s="47" t="s">
        <v>169</v>
      </c>
      <c r="F252" s="48">
        <v>365.8</v>
      </c>
      <c r="G252" s="48">
        <v>15.431550400000001</v>
      </c>
      <c r="H252" s="48">
        <v>21.95281261343785</v>
      </c>
      <c r="I252" s="73">
        <v>1.5963494516345999E-2</v>
      </c>
      <c r="J252" s="327">
        <v>-5.2471873865621497</v>
      </c>
      <c r="K252" s="48">
        <v>-5.2687740187727128</v>
      </c>
      <c r="L252" s="73">
        <v>1.1697581118261517E-2</v>
      </c>
      <c r="N252" s="45"/>
      <c r="O252" s="45"/>
    </row>
    <row r="253" spans="1:15" x14ac:dyDescent="0.25">
      <c r="A253" s="41"/>
      <c r="B253" s="41">
        <v>105</v>
      </c>
      <c r="C253" s="31" t="s">
        <v>112</v>
      </c>
      <c r="D253" s="328">
        <v>42</v>
      </c>
      <c r="E253" s="31" t="s">
        <v>168</v>
      </c>
      <c r="F253" s="46">
        <v>258.75</v>
      </c>
      <c r="G253" s="46">
        <v>16.1602</v>
      </c>
      <c r="H253" s="46">
        <v>25.15436330023152</v>
      </c>
      <c r="I253" s="72">
        <v>1.5963494516345999E-2</v>
      </c>
      <c r="J253" s="325">
        <v>-2.0456366997684796</v>
      </c>
      <c r="K253" s="46">
        <v>-1.7095871420309998</v>
      </c>
      <c r="L253" s="72">
        <v>1.1697581118261517E-2</v>
      </c>
      <c r="N253" s="45"/>
      <c r="O253" s="45"/>
    </row>
    <row r="254" spans="1:15" x14ac:dyDescent="0.25">
      <c r="A254" s="41"/>
      <c r="B254" s="41">
        <v>106</v>
      </c>
      <c r="C254" s="47" t="s">
        <v>113</v>
      </c>
      <c r="D254" s="330"/>
      <c r="E254" s="47" t="s">
        <v>168</v>
      </c>
      <c r="F254" s="48">
        <v>258.75</v>
      </c>
      <c r="G254" s="48">
        <v>16.1602</v>
      </c>
      <c r="H254" s="48">
        <v>24.985283547446031</v>
      </c>
      <c r="I254" s="73">
        <v>1.5963494516345999E-2</v>
      </c>
      <c r="J254" s="327">
        <v>-2.2147164525539687</v>
      </c>
      <c r="K254" s="48">
        <v>-0.40603556987583905</v>
      </c>
      <c r="L254" s="73">
        <v>1.1697581118261517E-2</v>
      </c>
      <c r="N254" s="45"/>
      <c r="O254" s="45"/>
    </row>
    <row r="255" spans="1:15" x14ac:dyDescent="0.25">
      <c r="A255" s="41"/>
      <c r="B255" s="41">
        <v>107</v>
      </c>
      <c r="C255" s="49" t="s">
        <v>111</v>
      </c>
      <c r="D255" s="49">
        <v>43</v>
      </c>
      <c r="E255" s="49" t="s">
        <v>168</v>
      </c>
      <c r="F255" s="50">
        <v>258.55</v>
      </c>
      <c r="G255" s="50">
        <v>16.161768000000002</v>
      </c>
      <c r="H255" s="50">
        <v>25.683241134689261</v>
      </c>
      <c r="I255" s="50">
        <v>1.5963494516345999E-2</v>
      </c>
      <c r="J255" s="327">
        <v>-1.516758865310738</v>
      </c>
      <c r="K255" s="50">
        <v>-4.6485035237674275</v>
      </c>
      <c r="L255" s="50">
        <v>1.1697581118261517E-2</v>
      </c>
      <c r="N255" s="45"/>
      <c r="O255" s="45"/>
    </row>
    <row r="256" spans="1:15" x14ac:dyDescent="0.25">
      <c r="A256" s="41"/>
      <c r="B256" s="41">
        <v>108</v>
      </c>
      <c r="C256" s="31" t="s">
        <v>108</v>
      </c>
      <c r="D256" s="328">
        <v>44</v>
      </c>
      <c r="E256" s="31" t="s">
        <v>168</v>
      </c>
      <c r="F256" s="46">
        <v>258.25</v>
      </c>
      <c r="G256" s="46">
        <v>16.16412</v>
      </c>
      <c r="H256" s="46">
        <v>25.884283860011028</v>
      </c>
      <c r="I256" s="72">
        <v>1.5963494516345999E-2</v>
      </c>
      <c r="J256" s="325">
        <v>-1.3157161399889716</v>
      </c>
      <c r="K256" s="46">
        <v>-3.2310952773797776</v>
      </c>
      <c r="L256" s="72">
        <v>1.1697581118261517E-2</v>
      </c>
      <c r="N256" s="45"/>
      <c r="O256" s="45"/>
    </row>
    <row r="257" spans="1:15" x14ac:dyDescent="0.25">
      <c r="A257" s="41"/>
      <c r="B257" s="41">
        <v>109</v>
      </c>
      <c r="C257" s="31" t="s">
        <v>109</v>
      </c>
      <c r="D257" s="329"/>
      <c r="E257" s="31" t="s">
        <v>168</v>
      </c>
      <c r="F257" s="46">
        <v>258.25</v>
      </c>
      <c r="G257" s="46">
        <v>16.16412</v>
      </c>
      <c r="H257" s="46">
        <v>25.861812190090784</v>
      </c>
      <c r="I257" s="72">
        <v>1.5963494516345999E-2</v>
      </c>
      <c r="J257" s="325">
        <v>-1.3381878099092148</v>
      </c>
      <c r="K257" s="46">
        <v>-3.4790393194287339</v>
      </c>
      <c r="L257" s="72">
        <v>1.1697581118261517E-2</v>
      </c>
      <c r="N257" s="45"/>
      <c r="O257" s="45"/>
    </row>
    <row r="258" spans="1:15" x14ac:dyDescent="0.25">
      <c r="A258" s="41"/>
      <c r="B258" s="41">
        <v>110</v>
      </c>
      <c r="C258" s="47" t="s">
        <v>110</v>
      </c>
      <c r="D258" s="330"/>
      <c r="E258" s="47" t="s">
        <v>168</v>
      </c>
      <c r="F258" s="48">
        <v>258.25</v>
      </c>
      <c r="G258" s="48">
        <v>16.16412</v>
      </c>
      <c r="H258" s="48">
        <v>25.660645659942261</v>
      </c>
      <c r="I258" s="73">
        <v>1.5963494516345999E-2</v>
      </c>
      <c r="J258" s="327">
        <v>-1.5393543400577379</v>
      </c>
      <c r="K258" s="48">
        <v>-2.1147675146881166</v>
      </c>
      <c r="L258" s="73">
        <v>1.1697581118261517E-2</v>
      </c>
      <c r="N258" s="45"/>
      <c r="O258" s="45"/>
    </row>
    <row r="259" spans="1:15" x14ac:dyDescent="0.25">
      <c r="A259" s="41"/>
      <c r="B259" s="41">
        <v>111</v>
      </c>
      <c r="C259" s="31" t="s">
        <v>104</v>
      </c>
      <c r="D259" s="328">
        <v>45</v>
      </c>
      <c r="E259" s="31" t="s">
        <v>168</v>
      </c>
      <c r="F259" s="46">
        <v>258</v>
      </c>
      <c r="G259" s="46">
        <v>16.166080000000001</v>
      </c>
      <c r="H259" s="46">
        <v>21.606712167036061</v>
      </c>
      <c r="I259" s="72">
        <v>1.5963494516345999E-2</v>
      </c>
      <c r="J259" s="325">
        <v>-5.5932878329639379</v>
      </c>
      <c r="K259" s="46">
        <v>-3.8680008934351204</v>
      </c>
      <c r="L259" s="72">
        <v>1.1697581118261517E-2</v>
      </c>
      <c r="N259" s="45"/>
      <c r="O259" s="45"/>
    </row>
    <row r="260" spans="1:15" x14ac:dyDescent="0.25">
      <c r="A260" s="41"/>
      <c r="B260" s="41">
        <v>112</v>
      </c>
      <c r="C260" s="31" t="s">
        <v>105</v>
      </c>
      <c r="D260" s="329"/>
      <c r="E260" s="31" t="s">
        <v>168</v>
      </c>
      <c r="F260" s="46">
        <v>258</v>
      </c>
      <c r="G260" s="46">
        <v>16.166080000000001</v>
      </c>
      <c r="H260" s="46">
        <v>21.356350542546924</v>
      </c>
      <c r="I260" s="72">
        <v>1.5963494516345999E-2</v>
      </c>
      <c r="J260" s="325">
        <v>-5.8436494574530755</v>
      </c>
      <c r="K260" s="46">
        <v>-3.7575440718299919</v>
      </c>
      <c r="L260" s="72">
        <v>1.1697581118261517E-2</v>
      </c>
      <c r="N260" s="45"/>
      <c r="O260" s="45"/>
    </row>
    <row r="261" spans="1:15" x14ac:dyDescent="0.25">
      <c r="A261" s="41"/>
      <c r="B261" s="41">
        <v>113</v>
      </c>
      <c r="C261" s="31" t="s">
        <v>106</v>
      </c>
      <c r="D261" s="329"/>
      <c r="E261" s="31" t="s">
        <v>168</v>
      </c>
      <c r="F261" s="46">
        <v>258</v>
      </c>
      <c r="G261" s="46">
        <v>16.166080000000001</v>
      </c>
      <c r="H261" s="46">
        <v>21.571580032571706</v>
      </c>
      <c r="I261" s="72">
        <v>1.5963494516345999E-2</v>
      </c>
      <c r="J261" s="325">
        <v>-5.6284199674282931</v>
      </c>
      <c r="K261" s="46">
        <v>-4.0975636770297061</v>
      </c>
      <c r="L261" s="72">
        <v>1.1697581118261517E-2</v>
      </c>
      <c r="N261" s="45"/>
      <c r="O261" s="45"/>
    </row>
    <row r="262" spans="1:15" x14ac:dyDescent="0.25">
      <c r="A262" s="41"/>
      <c r="B262" s="41">
        <v>114</v>
      </c>
      <c r="C262" s="47" t="s">
        <v>107</v>
      </c>
      <c r="D262" s="330"/>
      <c r="E262" s="47" t="s">
        <v>168</v>
      </c>
      <c r="F262" s="48">
        <v>258</v>
      </c>
      <c r="G262" s="48">
        <v>16.166080000000001</v>
      </c>
      <c r="H262" s="48">
        <v>21.428986735313597</v>
      </c>
      <c r="I262" s="73">
        <v>1.5963494516345999E-2</v>
      </c>
      <c r="J262" s="327">
        <v>-5.7710132646864025</v>
      </c>
      <c r="K262" s="48">
        <v>-3.9059348142110668</v>
      </c>
      <c r="L262" s="73">
        <v>1.1697581118261517E-2</v>
      </c>
      <c r="N262" s="45"/>
      <c r="O262" s="45"/>
    </row>
    <row r="263" spans="1:15" x14ac:dyDescent="0.25">
      <c r="A263" s="41"/>
      <c r="B263" s="41">
        <v>115</v>
      </c>
      <c r="C263" s="31" t="s">
        <v>98</v>
      </c>
      <c r="D263" s="328">
        <v>46</v>
      </c>
      <c r="E263" s="31" t="s">
        <v>167</v>
      </c>
      <c r="F263" s="46">
        <v>240.15</v>
      </c>
      <c r="G263" s="46">
        <v>16.283363986013988</v>
      </c>
      <c r="H263" s="46">
        <v>21.337275469070736</v>
      </c>
      <c r="I263" s="72">
        <v>1.5963494516345999E-2</v>
      </c>
      <c r="J263" s="325">
        <v>-5.8627245309292633</v>
      </c>
      <c r="K263" s="46">
        <v>-3.9287541501366983</v>
      </c>
      <c r="L263" s="72">
        <v>1.1697581118261517E-2</v>
      </c>
      <c r="N263" s="45"/>
      <c r="O263" s="45"/>
    </row>
    <row r="264" spans="1:15" x14ac:dyDescent="0.25">
      <c r="A264" s="41"/>
      <c r="B264" s="41">
        <v>116</v>
      </c>
      <c r="C264" s="31" t="s">
        <v>99</v>
      </c>
      <c r="D264" s="329"/>
      <c r="E264" s="31" t="s">
        <v>167</v>
      </c>
      <c r="F264" s="46">
        <v>240.15</v>
      </c>
      <c r="G264" s="46">
        <v>16.283363986013988</v>
      </c>
      <c r="H264" s="46">
        <v>21.212747644326321</v>
      </c>
      <c r="I264" s="72">
        <v>1.5963494516345999E-2</v>
      </c>
      <c r="J264" s="325">
        <v>-5.9872523556736787</v>
      </c>
      <c r="K264" s="46">
        <v>-3.9620246430388257</v>
      </c>
      <c r="L264" s="72">
        <v>1.1697581118261517E-2</v>
      </c>
      <c r="N264" s="45"/>
      <c r="O264" s="45"/>
    </row>
    <row r="265" spans="1:15" x14ac:dyDescent="0.25">
      <c r="A265" s="41"/>
      <c r="B265" s="41">
        <v>117</v>
      </c>
      <c r="C265" s="31" t="s">
        <v>100</v>
      </c>
      <c r="D265" s="329"/>
      <c r="E265" s="31" t="s">
        <v>167</v>
      </c>
      <c r="F265" s="46">
        <v>240.15</v>
      </c>
      <c r="G265" s="46">
        <v>16.283363986013988</v>
      </c>
      <c r="H265" s="46">
        <v>21.281636569634841</v>
      </c>
      <c r="I265" s="72">
        <v>1.5963494516345999E-2</v>
      </c>
      <c r="J265" s="325">
        <v>-5.918363430365158</v>
      </c>
      <c r="K265" s="46">
        <v>-4.0557818526233556</v>
      </c>
      <c r="L265" s="72">
        <v>1.1697581118261517E-2</v>
      </c>
      <c r="N265" s="45"/>
      <c r="O265" s="45"/>
    </row>
    <row r="266" spans="1:15" x14ac:dyDescent="0.25">
      <c r="A266" s="41"/>
      <c r="B266" s="41">
        <v>118</v>
      </c>
      <c r="C266" s="31" t="s">
        <v>101</v>
      </c>
      <c r="D266" s="329"/>
      <c r="E266" s="31" t="s">
        <v>167</v>
      </c>
      <c r="F266" s="46">
        <v>240.15</v>
      </c>
      <c r="G266" s="46">
        <v>16.283363986013988</v>
      </c>
      <c r="H266" s="46">
        <v>21.487645807691145</v>
      </c>
      <c r="I266" s="72">
        <v>1.5963494516345999E-2</v>
      </c>
      <c r="J266" s="325">
        <v>-5.7123541923088546</v>
      </c>
      <c r="K266" s="46">
        <v>-3.7036026820160504</v>
      </c>
      <c r="L266" s="72">
        <v>1.1697581118261517E-2</v>
      </c>
      <c r="N266" s="45"/>
      <c r="O266" s="45"/>
    </row>
    <row r="267" spans="1:15" x14ac:dyDescent="0.25">
      <c r="A267" s="41"/>
      <c r="B267" s="41">
        <v>119</v>
      </c>
      <c r="C267" s="31" t="s">
        <v>102</v>
      </c>
      <c r="D267" s="329"/>
      <c r="E267" s="31" t="s">
        <v>167</v>
      </c>
      <c r="F267" s="46">
        <v>240.15</v>
      </c>
      <c r="G267" s="46">
        <v>16.283363986013988</v>
      </c>
      <c r="H267" s="46">
        <v>21.376306200494557</v>
      </c>
      <c r="I267" s="72">
        <v>1.5963494516345999E-2</v>
      </c>
      <c r="J267" s="325">
        <v>-5.8236937995054419</v>
      </c>
      <c r="K267" s="46">
        <v>-3.8802865019993216</v>
      </c>
      <c r="L267" s="72">
        <v>1.1697581118261517E-2</v>
      </c>
      <c r="N267" s="45"/>
      <c r="O267" s="45"/>
    </row>
    <row r="268" spans="1:15" x14ac:dyDescent="0.25">
      <c r="A268" s="41"/>
      <c r="B268" s="41">
        <v>120</v>
      </c>
      <c r="C268" s="47" t="s">
        <v>103</v>
      </c>
      <c r="D268" s="330"/>
      <c r="E268" s="47" t="s">
        <v>167</v>
      </c>
      <c r="F268" s="48">
        <v>240.15</v>
      </c>
      <c r="G268" s="48">
        <v>16.283363986013988</v>
      </c>
      <c r="H268" s="48">
        <v>21.383487466122961</v>
      </c>
      <c r="I268" s="73">
        <v>1.5963494516345999E-2</v>
      </c>
      <c r="J268" s="327">
        <v>-5.816512533877038</v>
      </c>
      <c r="K268" s="48">
        <v>-3.8955631836506548</v>
      </c>
      <c r="L268" s="73">
        <v>1.1697581118261517E-2</v>
      </c>
      <c r="N268" s="45"/>
      <c r="O268" s="45"/>
    </row>
    <row r="269" spans="1:15" x14ac:dyDescent="0.25">
      <c r="A269" s="41"/>
      <c r="B269" s="41">
        <v>121</v>
      </c>
      <c r="C269" s="31" t="s">
        <v>96</v>
      </c>
      <c r="D269" s="328">
        <v>47</v>
      </c>
      <c r="E269" s="31" t="s">
        <v>167</v>
      </c>
      <c r="F269" s="46">
        <v>239.3</v>
      </c>
      <c r="G269" s="46">
        <v>16.286056643356645</v>
      </c>
      <c r="H269" s="46">
        <v>26.140643264380916</v>
      </c>
      <c r="I269" s="72">
        <v>1.5963494516346006E-2</v>
      </c>
      <c r="J269" s="325">
        <v>-1.0593567356190832</v>
      </c>
      <c r="K269" s="46">
        <v>0.43328759142216988</v>
      </c>
      <c r="L269" s="72">
        <v>1.1697581118261517E-2</v>
      </c>
      <c r="N269" s="45"/>
      <c r="O269" s="45"/>
    </row>
    <row r="270" spans="1:15" x14ac:dyDescent="0.25">
      <c r="A270" s="41"/>
      <c r="B270" s="41">
        <v>122</v>
      </c>
      <c r="C270" s="47" t="s">
        <v>97</v>
      </c>
      <c r="D270" s="330"/>
      <c r="E270" s="47" t="s">
        <v>167</v>
      </c>
      <c r="F270" s="48">
        <v>239.3</v>
      </c>
      <c r="G270" s="48">
        <v>16.286056643356645</v>
      </c>
      <c r="H270" s="48">
        <v>23.897377948139155</v>
      </c>
      <c r="I270" s="73">
        <v>1.5963494516346006E-2</v>
      </c>
      <c r="J270" s="327">
        <v>-3.302622051860844</v>
      </c>
      <c r="K270" s="48">
        <v>-1.9972551580071478</v>
      </c>
      <c r="L270" s="73">
        <v>1.1697581118261517E-2</v>
      </c>
      <c r="N270" s="45"/>
      <c r="O270" s="45"/>
    </row>
    <row r="271" spans="1:15" x14ac:dyDescent="0.25">
      <c r="A271" s="41"/>
      <c r="B271" s="41">
        <v>123</v>
      </c>
      <c r="C271" s="31" t="s">
        <v>93</v>
      </c>
      <c r="D271" s="328">
        <v>48</v>
      </c>
      <c r="E271" s="31" t="s">
        <v>166</v>
      </c>
      <c r="F271" s="46">
        <v>232.3</v>
      </c>
      <c r="G271" s="46">
        <v>16.308231468531471</v>
      </c>
      <c r="H271" s="46">
        <v>22.551120016685363</v>
      </c>
      <c r="I271" s="72">
        <v>1.5963494516346006E-2</v>
      </c>
      <c r="J271" s="325">
        <v>-4.6488799833146359</v>
      </c>
      <c r="K271" s="46">
        <v>-4.2800532527063462</v>
      </c>
      <c r="L271" s="72">
        <v>1.1697581118261517E-2</v>
      </c>
      <c r="N271" s="45"/>
      <c r="O271" s="45"/>
    </row>
    <row r="272" spans="1:15" x14ac:dyDescent="0.25">
      <c r="A272" s="41"/>
      <c r="B272" s="41">
        <v>124</v>
      </c>
      <c r="C272" s="31" t="s">
        <v>94</v>
      </c>
      <c r="D272" s="329"/>
      <c r="E272" s="31" t="s">
        <v>166</v>
      </c>
      <c r="F272" s="46">
        <v>232.3</v>
      </c>
      <c r="G272" s="46">
        <v>16.308231468531471</v>
      </c>
      <c r="H272" s="46">
        <v>22.425781491443683</v>
      </c>
      <c r="I272" s="72">
        <v>1.5963494516346006E-2</v>
      </c>
      <c r="J272" s="325">
        <v>-4.7742185085563165</v>
      </c>
      <c r="K272" s="46">
        <v>-4.4471662042074387</v>
      </c>
      <c r="L272" s="72">
        <v>1.1697581118261517E-2</v>
      </c>
      <c r="N272" s="45"/>
      <c r="O272" s="45"/>
    </row>
    <row r="273" spans="1:15" x14ac:dyDescent="0.25">
      <c r="A273" s="41"/>
      <c r="B273" s="41">
        <v>125</v>
      </c>
      <c r="C273" s="47" t="s">
        <v>95</v>
      </c>
      <c r="D273" s="330"/>
      <c r="E273" s="47" t="s">
        <v>166</v>
      </c>
      <c r="F273" s="48">
        <v>232.3</v>
      </c>
      <c r="G273" s="48">
        <v>16.308231468531471</v>
      </c>
      <c r="H273" s="48">
        <v>22.647496665285892</v>
      </c>
      <c r="I273" s="73">
        <v>1.5963494516346006E-2</v>
      </c>
      <c r="J273" s="327">
        <v>-4.5525033347141068</v>
      </c>
      <c r="K273" s="48">
        <v>-3.7747042219039213</v>
      </c>
      <c r="L273" s="73">
        <v>1.1697581118261517E-2</v>
      </c>
      <c r="N273" s="45"/>
      <c r="O273" s="45"/>
    </row>
    <row r="274" spans="1:15" x14ac:dyDescent="0.25">
      <c r="A274" s="41"/>
      <c r="B274" s="41">
        <v>126</v>
      </c>
      <c r="C274" s="31" t="s">
        <v>91</v>
      </c>
      <c r="D274" s="328">
        <v>49</v>
      </c>
      <c r="E274" s="31" t="s">
        <v>166</v>
      </c>
      <c r="F274" s="46">
        <v>232</v>
      </c>
      <c r="G274" s="46">
        <v>16.30918181818182</v>
      </c>
      <c r="H274" s="46">
        <v>21.635971362721012</v>
      </c>
      <c r="I274" s="72">
        <v>1.5963494516346006E-2</v>
      </c>
      <c r="J274" s="325">
        <v>-5.5640286372789873</v>
      </c>
      <c r="K274" s="46">
        <v>-5.4876579616219283</v>
      </c>
      <c r="L274" s="72">
        <v>1.1697581118261517E-2</v>
      </c>
      <c r="N274" s="45"/>
      <c r="O274" s="45"/>
    </row>
    <row r="275" spans="1:15" x14ac:dyDescent="0.25">
      <c r="A275" s="41"/>
      <c r="B275" s="41">
        <v>127</v>
      </c>
      <c r="C275" s="47" t="s">
        <v>92</v>
      </c>
      <c r="D275" s="330"/>
      <c r="E275" s="47" t="s">
        <v>166</v>
      </c>
      <c r="F275" s="48">
        <v>232</v>
      </c>
      <c r="G275" s="48">
        <v>16.30918181818182</v>
      </c>
      <c r="H275" s="48">
        <v>23.051463113639034</v>
      </c>
      <c r="I275" s="73">
        <v>1.5963494516346006E-2</v>
      </c>
      <c r="J275" s="327">
        <v>-4.1485368863609651</v>
      </c>
      <c r="K275" s="48">
        <v>-3.5798265641457472</v>
      </c>
      <c r="L275" s="73">
        <v>1.1697581118261517E-2</v>
      </c>
      <c r="N275" s="45"/>
      <c r="O275" s="45"/>
    </row>
    <row r="276" spans="1:15" x14ac:dyDescent="0.25">
      <c r="A276" s="41"/>
      <c r="B276" s="41">
        <v>128</v>
      </c>
      <c r="C276" s="31" t="s">
        <v>89</v>
      </c>
      <c r="D276" s="328">
        <v>50</v>
      </c>
      <c r="E276" s="31" t="s">
        <v>165</v>
      </c>
      <c r="F276" s="46">
        <v>104.75</v>
      </c>
      <c r="G276" s="46">
        <v>16.71228846153846</v>
      </c>
      <c r="H276" s="46">
        <v>23.425452688249862</v>
      </c>
      <c r="I276" s="72">
        <v>1.5963494516346006E-2</v>
      </c>
      <c r="J276" s="325">
        <v>-3.7745473117501369</v>
      </c>
      <c r="K276" s="46">
        <v>-1.4932778351201044</v>
      </c>
      <c r="L276" s="72">
        <v>1.1697581118261517E-2</v>
      </c>
      <c r="N276" s="45"/>
      <c r="O276" s="45"/>
    </row>
    <row r="277" spans="1:15" x14ac:dyDescent="0.25">
      <c r="A277" s="41"/>
      <c r="B277" s="41">
        <v>129</v>
      </c>
      <c r="C277" s="47" t="s">
        <v>90</v>
      </c>
      <c r="D277" s="330"/>
      <c r="E277" s="47" t="s">
        <v>165</v>
      </c>
      <c r="F277" s="48">
        <v>104.75</v>
      </c>
      <c r="G277" s="48">
        <v>16.71228846153846</v>
      </c>
      <c r="H277" s="48">
        <v>22.975192821383132</v>
      </c>
      <c r="I277" s="73">
        <v>1.5963494516346006E-2</v>
      </c>
      <c r="J277" s="327">
        <v>-4.2248071786168673</v>
      </c>
      <c r="K277" s="48">
        <v>-1.909916617397474</v>
      </c>
      <c r="L277" s="73">
        <v>1.1697581118261517E-2</v>
      </c>
      <c r="N277" s="45"/>
      <c r="O277" s="45"/>
    </row>
    <row r="278" spans="1:15" x14ac:dyDescent="0.25">
      <c r="A278" s="41"/>
      <c r="B278" s="41">
        <v>130</v>
      </c>
      <c r="C278" s="31" t="s">
        <v>87</v>
      </c>
      <c r="D278" s="328">
        <v>51</v>
      </c>
      <c r="E278" s="31" t="s">
        <v>165</v>
      </c>
      <c r="F278" s="46">
        <v>102.85</v>
      </c>
      <c r="G278" s="46">
        <v>16.718307342657344</v>
      </c>
      <c r="H278" s="46">
        <v>21.573508169460318</v>
      </c>
      <c r="I278" s="72">
        <v>1.5963494516346006E-2</v>
      </c>
      <c r="J278" s="325">
        <v>-5.6264918305396812</v>
      </c>
      <c r="K278" s="46">
        <v>-5.8185300880119506</v>
      </c>
      <c r="L278" s="72">
        <v>1.1697581118261517E-2</v>
      </c>
      <c r="N278" s="45"/>
      <c r="O278" s="45"/>
    </row>
    <row r="279" spans="1:15" x14ac:dyDescent="0.25">
      <c r="A279" s="41"/>
      <c r="B279" s="41">
        <v>131</v>
      </c>
      <c r="C279" s="47" t="s">
        <v>88</v>
      </c>
      <c r="D279" s="330"/>
      <c r="E279" s="47" t="s">
        <v>165</v>
      </c>
      <c r="F279" s="48">
        <v>102.85</v>
      </c>
      <c r="G279" s="48">
        <v>16.718307342657344</v>
      </c>
      <c r="H279" s="48">
        <v>24.995712485150747</v>
      </c>
      <c r="I279" s="73">
        <v>1.5963494516346006E-2</v>
      </c>
      <c r="J279" s="327">
        <v>-2.204287514849252</v>
      </c>
      <c r="K279" s="48">
        <v>-3.195110843705073</v>
      </c>
      <c r="L279" s="73">
        <v>1.1697581118261517E-2</v>
      </c>
      <c r="N279" s="45"/>
      <c r="O279" s="45"/>
    </row>
    <row r="280" spans="1:15" x14ac:dyDescent="0.25">
      <c r="A280" s="41"/>
      <c r="B280" s="41">
        <v>132</v>
      </c>
      <c r="C280" s="47" t="s">
        <v>86</v>
      </c>
      <c r="D280" s="47">
        <v>52</v>
      </c>
      <c r="E280" s="47" t="s">
        <v>165</v>
      </c>
      <c r="F280" s="48">
        <v>102.7</v>
      </c>
      <c r="G280" s="48">
        <v>16.718782517482516</v>
      </c>
      <c r="H280" s="48">
        <v>21.214955454991614</v>
      </c>
      <c r="I280" s="73">
        <v>1.5963494516346006E-2</v>
      </c>
      <c r="J280" s="327">
        <v>-5.9850445450083853</v>
      </c>
      <c r="K280" s="48">
        <v>-6.0872151013122178</v>
      </c>
      <c r="L280" s="73">
        <v>1.1697581118261517E-2</v>
      </c>
      <c r="N280" s="45"/>
      <c r="O280" s="45"/>
    </row>
    <row r="281" spans="1:15" x14ac:dyDescent="0.25">
      <c r="A281" s="41"/>
      <c r="B281" s="41">
        <v>133</v>
      </c>
      <c r="C281" s="31" t="s">
        <v>82</v>
      </c>
      <c r="D281" s="328">
        <v>53</v>
      </c>
      <c r="E281" s="31" t="s">
        <v>165</v>
      </c>
      <c r="F281" s="46">
        <v>102</v>
      </c>
      <c r="G281" s="46">
        <v>16.721</v>
      </c>
      <c r="H281" s="46">
        <v>21.88961354982473</v>
      </c>
      <c r="I281" s="72">
        <v>1.5963494516346006E-2</v>
      </c>
      <c r="J281" s="325">
        <v>-5.3103864501752689</v>
      </c>
      <c r="K281" s="46">
        <v>-4.8724087086443815</v>
      </c>
      <c r="L281" s="72">
        <v>1.1697581118261517E-2</v>
      </c>
      <c r="N281" s="45"/>
      <c r="O281" s="45"/>
    </row>
    <row r="282" spans="1:15" x14ac:dyDescent="0.25">
      <c r="A282" s="41"/>
      <c r="B282" s="41">
        <v>134</v>
      </c>
      <c r="C282" s="31" t="s">
        <v>83</v>
      </c>
      <c r="D282" s="329"/>
      <c r="E282" s="31" t="s">
        <v>165</v>
      </c>
      <c r="F282" s="46">
        <v>102</v>
      </c>
      <c r="G282" s="46">
        <v>16.721</v>
      </c>
      <c r="H282" s="46">
        <v>21.463568748898222</v>
      </c>
      <c r="I282" s="72">
        <v>1.5963494516346006E-2</v>
      </c>
      <c r="J282" s="325">
        <v>-5.7364312511017772</v>
      </c>
      <c r="K282" s="46">
        <v>-5.1484129201023316</v>
      </c>
      <c r="L282" s="72">
        <v>1.1697581118261517E-2</v>
      </c>
      <c r="N282" s="45"/>
      <c r="O282" s="45"/>
    </row>
    <row r="283" spans="1:15" x14ac:dyDescent="0.25">
      <c r="A283" s="41"/>
      <c r="B283" s="41">
        <v>135</v>
      </c>
      <c r="C283" s="31" t="s">
        <v>84</v>
      </c>
      <c r="D283" s="329"/>
      <c r="E283" s="31" t="s">
        <v>165</v>
      </c>
      <c r="F283" s="46">
        <v>102</v>
      </c>
      <c r="G283" s="46">
        <v>16.721</v>
      </c>
      <c r="H283" s="46">
        <v>21.89085217104822</v>
      </c>
      <c r="I283" s="72">
        <v>1.5963494516346006E-2</v>
      </c>
      <c r="J283" s="325">
        <v>-5.3091478289517795</v>
      </c>
      <c r="K283" s="46">
        <v>-5.3867466426932582</v>
      </c>
      <c r="L283" s="72">
        <v>1.1697581118261517E-2</v>
      </c>
      <c r="N283" s="45"/>
      <c r="O283" s="45"/>
    </row>
    <row r="284" spans="1:15" x14ac:dyDescent="0.25">
      <c r="A284" s="41"/>
      <c r="B284" s="41">
        <v>136</v>
      </c>
      <c r="C284" s="47" t="s">
        <v>85</v>
      </c>
      <c r="D284" s="330"/>
      <c r="E284" s="47" t="s">
        <v>165</v>
      </c>
      <c r="F284" s="48">
        <v>102</v>
      </c>
      <c r="G284" s="48">
        <v>16.721</v>
      </c>
      <c r="H284" s="48">
        <v>21.877879424039325</v>
      </c>
      <c r="I284" s="73">
        <v>1.5963494516346006E-2</v>
      </c>
      <c r="J284" s="327">
        <v>-5.3221205759606747</v>
      </c>
      <c r="K284" s="48">
        <v>-5.1689246290799362</v>
      </c>
      <c r="L284" s="73">
        <v>1.1697581118261517E-2</v>
      </c>
      <c r="N284" s="45"/>
      <c r="O284" s="45"/>
    </row>
    <row r="285" spans="1:15" x14ac:dyDescent="0.25">
      <c r="A285" s="41"/>
      <c r="B285" s="41">
        <v>137</v>
      </c>
      <c r="C285" s="31" t="s">
        <v>80</v>
      </c>
      <c r="D285" s="328">
        <v>54</v>
      </c>
      <c r="E285" s="31" t="s">
        <v>165</v>
      </c>
      <c r="F285" s="46">
        <v>101.7</v>
      </c>
      <c r="G285" s="46">
        <v>16.721950349650349</v>
      </c>
      <c r="H285" s="46">
        <v>22.213344951225952</v>
      </c>
      <c r="I285" s="72">
        <v>1.5963494516346006E-2</v>
      </c>
      <c r="J285" s="325">
        <v>-4.9866550487740469</v>
      </c>
      <c r="K285" s="46">
        <v>-4.2121677646511246</v>
      </c>
      <c r="L285" s="72">
        <v>1.1697581118261517E-2</v>
      </c>
      <c r="N285" s="45"/>
      <c r="O285" s="45"/>
    </row>
    <row r="286" spans="1:15" x14ac:dyDescent="0.25">
      <c r="A286" s="41"/>
      <c r="B286" s="41">
        <v>138</v>
      </c>
      <c r="C286" s="47" t="s">
        <v>81</v>
      </c>
      <c r="D286" s="330"/>
      <c r="E286" s="47" t="s">
        <v>165</v>
      </c>
      <c r="F286" s="48">
        <v>101.7</v>
      </c>
      <c r="G286" s="48">
        <v>16.721950349650349</v>
      </c>
      <c r="H286" s="48">
        <v>22.348062624890623</v>
      </c>
      <c r="I286" s="73">
        <v>1.5963494516346006E-2</v>
      </c>
      <c r="J286" s="327">
        <v>-4.8519373751093759</v>
      </c>
      <c r="K286" s="48">
        <v>-4.5409328287373452</v>
      </c>
      <c r="L286" s="73">
        <v>1.1697581118261517E-2</v>
      </c>
      <c r="N286" s="45"/>
      <c r="O286" s="45"/>
    </row>
    <row r="287" spans="1:15" x14ac:dyDescent="0.25">
      <c r="A287" s="41"/>
      <c r="B287" s="41">
        <v>139</v>
      </c>
      <c r="C287" s="31" t="s">
        <v>78</v>
      </c>
      <c r="D287" s="328">
        <v>55</v>
      </c>
      <c r="E287" s="31" t="s">
        <v>165</v>
      </c>
      <c r="F287" s="46">
        <v>101.45</v>
      </c>
      <c r="G287" s="46">
        <v>16.722742307692307</v>
      </c>
      <c r="H287" s="46">
        <v>22.347332315436351</v>
      </c>
      <c r="I287" s="72">
        <v>1.5963494516346006E-2</v>
      </c>
      <c r="J287" s="325">
        <v>-4.8526676845636487</v>
      </c>
      <c r="K287" s="46">
        <v>-5.9219328871981975</v>
      </c>
      <c r="L287" s="72">
        <v>1.1697581118261517E-2</v>
      </c>
      <c r="N287" s="45"/>
      <c r="O287" s="45"/>
    </row>
    <row r="288" spans="1:15" x14ac:dyDescent="0.25">
      <c r="A288" s="41"/>
      <c r="B288" s="41">
        <v>140</v>
      </c>
      <c r="C288" s="47" t="s">
        <v>79</v>
      </c>
      <c r="D288" s="330"/>
      <c r="E288" s="47" t="s">
        <v>165</v>
      </c>
      <c r="F288" s="48">
        <v>101.45</v>
      </c>
      <c r="G288" s="48">
        <v>16.722742307692307</v>
      </c>
      <c r="H288" s="48">
        <v>23.525423822486207</v>
      </c>
      <c r="I288" s="73">
        <v>1.5963494516346006E-2</v>
      </c>
      <c r="J288" s="327">
        <v>-3.6745761775137922</v>
      </c>
      <c r="K288" s="48">
        <v>-2.0906901694175919</v>
      </c>
      <c r="L288" s="73">
        <v>1.1697581118261517E-2</v>
      </c>
      <c r="N288" s="45"/>
      <c r="O288" s="45"/>
    </row>
    <row r="289" spans="1:28" x14ac:dyDescent="0.25">
      <c r="A289" s="40"/>
      <c r="B289" s="40">
        <v>141</v>
      </c>
      <c r="C289" s="49" t="s">
        <v>77</v>
      </c>
      <c r="D289" s="49">
        <v>56</v>
      </c>
      <c r="E289" s="49" t="s">
        <v>164</v>
      </c>
      <c r="F289" s="50">
        <v>85.7</v>
      </c>
      <c r="G289" s="50">
        <v>16.772635664335663</v>
      </c>
      <c r="H289" s="50">
        <v>22.295789060622798</v>
      </c>
      <c r="I289" s="50">
        <v>1.5963494516346006E-2</v>
      </c>
      <c r="J289" s="327">
        <v>-4.9042109393772009</v>
      </c>
      <c r="K289" s="50">
        <v>-4.0983070162718471</v>
      </c>
      <c r="L289" s="50">
        <v>1.1697581118261517E-2</v>
      </c>
      <c r="N289" s="45"/>
      <c r="O289" s="45"/>
    </row>
    <row r="290" spans="1:28" x14ac:dyDescent="0.25">
      <c r="J290" s="72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  <c r="AB290" s="45"/>
    </row>
    <row r="291" spans="1:28" x14ac:dyDescent="0.25">
      <c r="A291" s="40" t="s">
        <v>1</v>
      </c>
      <c r="B291" s="40" t="s">
        <v>75</v>
      </c>
      <c r="C291" s="40" t="s">
        <v>0</v>
      </c>
      <c r="D291" s="76" t="s">
        <v>2</v>
      </c>
      <c r="E291" s="2" t="s">
        <v>5</v>
      </c>
      <c r="F291" s="2" t="s">
        <v>118</v>
      </c>
      <c r="G291" s="40" t="s">
        <v>3</v>
      </c>
      <c r="H291" s="36" t="s">
        <v>475</v>
      </c>
      <c r="I291" s="75" t="s">
        <v>478</v>
      </c>
      <c r="J291" s="36" t="s">
        <v>476</v>
      </c>
      <c r="K291" s="36" t="s">
        <v>477</v>
      </c>
      <c r="L291" s="75" t="s">
        <v>479</v>
      </c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  <c r="AB291" s="45"/>
    </row>
    <row r="292" spans="1:28" x14ac:dyDescent="0.25">
      <c r="A292" s="13" t="s">
        <v>119</v>
      </c>
      <c r="B292" s="13">
        <v>1</v>
      </c>
      <c r="C292" s="31" t="s">
        <v>410</v>
      </c>
      <c r="D292" s="329">
        <v>1</v>
      </c>
      <c r="E292" s="31" t="s">
        <v>204</v>
      </c>
      <c r="F292" s="46">
        <v>352</v>
      </c>
      <c r="G292" s="46">
        <v>14.856601503759398</v>
      </c>
      <c r="H292" s="46">
        <v>25.003656025955657</v>
      </c>
      <c r="I292" s="72">
        <v>1.1390980826699541E-2</v>
      </c>
      <c r="J292" s="72">
        <v>-1.5963439740443448</v>
      </c>
      <c r="K292" s="46">
        <v>-0.82337327441629649</v>
      </c>
      <c r="L292" s="72">
        <v>9.8945465438343445E-3</v>
      </c>
      <c r="M292" s="21"/>
      <c r="N292" s="45"/>
      <c r="O292" s="45"/>
    </row>
    <row r="293" spans="1:28" x14ac:dyDescent="0.25">
      <c r="A293" s="13"/>
      <c r="B293" s="13">
        <v>2</v>
      </c>
      <c r="C293" s="31" t="s">
        <v>411</v>
      </c>
      <c r="D293" s="329"/>
      <c r="E293" s="31" t="s">
        <v>204</v>
      </c>
      <c r="F293" s="46">
        <v>352</v>
      </c>
      <c r="G293" s="46">
        <v>14.856601503759398</v>
      </c>
      <c r="H293" s="46">
        <v>26.277573313003284</v>
      </c>
      <c r="I293" s="72">
        <v>1.1390980826699541E-2</v>
      </c>
      <c r="J293" s="72">
        <v>-0.32242668699671739</v>
      </c>
      <c r="K293" s="46">
        <v>-0.53802428942097813</v>
      </c>
      <c r="L293" s="72">
        <v>9.8945465438343445E-3</v>
      </c>
      <c r="M293" s="21"/>
      <c r="N293" s="45"/>
      <c r="O293" s="45"/>
    </row>
    <row r="294" spans="1:28" x14ac:dyDescent="0.25">
      <c r="A294" s="13"/>
      <c r="B294" s="13">
        <v>3</v>
      </c>
      <c r="C294" s="31" t="s">
        <v>412</v>
      </c>
      <c r="D294" s="329"/>
      <c r="E294" s="31" t="s">
        <v>204</v>
      </c>
      <c r="F294" s="46">
        <v>352</v>
      </c>
      <c r="G294" s="46">
        <v>14.856601503759398</v>
      </c>
      <c r="H294" s="46">
        <v>24.389326069964827</v>
      </c>
      <c r="I294" s="72">
        <v>1.1390980826699541E-2</v>
      </c>
      <c r="J294" s="72">
        <v>-2.2106739300351741</v>
      </c>
      <c r="K294" s="46">
        <v>-4.0225797006048634</v>
      </c>
      <c r="L294" s="72">
        <v>9.8945465438343445E-3</v>
      </c>
      <c r="M294" s="21"/>
      <c r="N294" s="45"/>
      <c r="O294" s="45"/>
    </row>
    <row r="295" spans="1:28" x14ac:dyDescent="0.25">
      <c r="A295" s="13"/>
      <c r="B295" s="13">
        <v>4</v>
      </c>
      <c r="C295" s="47" t="s">
        <v>413</v>
      </c>
      <c r="D295" s="330"/>
      <c r="E295" s="47" t="s">
        <v>204</v>
      </c>
      <c r="F295" s="48">
        <v>352</v>
      </c>
      <c r="G295" s="48">
        <v>14.856601503759398</v>
      </c>
      <c r="H295" s="48">
        <v>25.314196116748828</v>
      </c>
      <c r="I295" s="73">
        <v>1.1390980826699541E-2</v>
      </c>
      <c r="J295" s="73">
        <v>-1.2858038832511731</v>
      </c>
      <c r="K295" s="48">
        <v>-1.4541082996971788</v>
      </c>
      <c r="L295" s="73">
        <v>9.8945465438343445E-3</v>
      </c>
      <c r="M295" s="21"/>
      <c r="N295" s="45"/>
      <c r="O295" s="45"/>
    </row>
    <row r="296" spans="1:28" x14ac:dyDescent="0.25">
      <c r="A296" s="13"/>
      <c r="B296" s="13">
        <v>5</v>
      </c>
      <c r="C296" s="31" t="s">
        <v>414</v>
      </c>
      <c r="D296" s="328">
        <v>2</v>
      </c>
      <c r="E296" s="31" t="s">
        <v>204</v>
      </c>
      <c r="F296" s="46">
        <v>350</v>
      </c>
      <c r="G296" s="46">
        <v>14.861473684210525</v>
      </c>
      <c r="H296" s="46">
        <v>25.280963739051508</v>
      </c>
      <c r="I296" s="72">
        <v>1.1390980826699541E-2</v>
      </c>
      <c r="J296" s="72">
        <v>-1.3190362609484936</v>
      </c>
      <c r="K296" s="46">
        <v>-0.63904052103694697</v>
      </c>
      <c r="L296" s="72">
        <v>9.8945465438343445E-3</v>
      </c>
      <c r="M296" s="21"/>
      <c r="N296" s="45"/>
      <c r="O296" s="45"/>
    </row>
    <row r="297" spans="1:28" x14ac:dyDescent="0.25">
      <c r="A297" s="13"/>
      <c r="B297" s="13">
        <v>6</v>
      </c>
      <c r="C297" s="47" t="s">
        <v>415</v>
      </c>
      <c r="D297" s="330"/>
      <c r="E297" s="47" t="s">
        <v>204</v>
      </c>
      <c r="F297" s="48">
        <v>350</v>
      </c>
      <c r="G297" s="48">
        <v>14.861473684210525</v>
      </c>
      <c r="H297" s="48">
        <v>24.64042917858573</v>
      </c>
      <c r="I297" s="73">
        <v>1.1390980826699541E-2</v>
      </c>
      <c r="J297" s="73">
        <v>-1.9595708214142711</v>
      </c>
      <c r="K297" s="48">
        <v>-1.0931918107935377</v>
      </c>
      <c r="L297" s="73">
        <v>9.8945465438343445E-3</v>
      </c>
      <c r="M297" s="21"/>
      <c r="N297" s="45"/>
      <c r="O297" s="45"/>
    </row>
    <row r="298" spans="1:28" x14ac:dyDescent="0.25">
      <c r="A298" s="13"/>
      <c r="B298" s="13">
        <v>7</v>
      </c>
      <c r="C298" s="31" t="s">
        <v>416</v>
      </c>
      <c r="D298" s="328">
        <v>3</v>
      </c>
      <c r="E298" s="31" t="s">
        <v>204</v>
      </c>
      <c r="F298" s="46">
        <v>348</v>
      </c>
      <c r="G298" s="46">
        <v>14.866345864661653</v>
      </c>
      <c r="H298" s="46">
        <v>24.971576547628153</v>
      </c>
      <c r="I298" s="72">
        <v>1.1390980826699541E-2</v>
      </c>
      <c r="J298" s="72">
        <v>-1.6284234523718482</v>
      </c>
      <c r="K298" s="46">
        <v>-0.50301266903394792</v>
      </c>
      <c r="L298" s="72">
        <v>9.8945465438343445E-3</v>
      </c>
      <c r="M298" s="21"/>
      <c r="N298" s="45"/>
      <c r="O298" s="45"/>
    </row>
    <row r="299" spans="1:28" x14ac:dyDescent="0.25">
      <c r="A299" s="13"/>
      <c r="B299" s="13">
        <v>8</v>
      </c>
      <c r="C299" s="31" t="s">
        <v>417</v>
      </c>
      <c r="D299" s="329"/>
      <c r="E299" s="31" t="s">
        <v>204</v>
      </c>
      <c r="F299" s="46">
        <v>348</v>
      </c>
      <c r="G299" s="46">
        <v>14.866345864661653</v>
      </c>
      <c r="H299" s="46">
        <v>25.137206309410125</v>
      </c>
      <c r="I299" s="72">
        <v>1.1390980826699541E-2</v>
      </c>
      <c r="J299" s="72">
        <v>-1.4627936905898764</v>
      </c>
      <c r="K299" s="46">
        <v>-0.39573593412188807</v>
      </c>
      <c r="L299" s="72">
        <v>9.8945465438343445E-3</v>
      </c>
      <c r="M299" s="21"/>
      <c r="N299" s="45"/>
      <c r="O299" s="45"/>
    </row>
    <row r="300" spans="1:28" x14ac:dyDescent="0.25">
      <c r="A300" s="13"/>
      <c r="B300" s="13">
        <v>9</v>
      </c>
      <c r="C300" s="31" t="s">
        <v>418</v>
      </c>
      <c r="D300" s="329"/>
      <c r="E300" s="31" t="s">
        <v>204</v>
      </c>
      <c r="F300" s="46">
        <v>348</v>
      </c>
      <c r="G300" s="46">
        <v>14.866345864661653</v>
      </c>
      <c r="H300" s="46">
        <v>24.869899075032091</v>
      </c>
      <c r="I300" s="72">
        <v>1.1390980826699541E-2</v>
      </c>
      <c r="J300" s="72">
        <v>-1.7301009249679105</v>
      </c>
      <c r="K300" s="46">
        <v>-0.53787527333409368</v>
      </c>
      <c r="L300" s="72">
        <v>9.8945465438343445E-3</v>
      </c>
      <c r="M300" s="21"/>
      <c r="N300" s="45"/>
      <c r="O300" s="45"/>
    </row>
    <row r="301" spans="1:28" x14ac:dyDescent="0.25">
      <c r="A301" s="13"/>
      <c r="B301" s="13">
        <v>10</v>
      </c>
      <c r="C301" s="47" t="s">
        <v>419</v>
      </c>
      <c r="D301" s="330"/>
      <c r="E301" s="47" t="s">
        <v>204</v>
      </c>
      <c r="F301" s="48">
        <v>348</v>
      </c>
      <c r="G301" s="48">
        <v>14.866345864661653</v>
      </c>
      <c r="H301" s="48">
        <v>23.997415109349664</v>
      </c>
      <c r="I301" s="73">
        <v>1.1390980826699541E-2</v>
      </c>
      <c r="J301" s="73">
        <v>-2.6025848906503377</v>
      </c>
      <c r="K301" s="48">
        <v>-2.3470186862922957</v>
      </c>
      <c r="L301" s="73">
        <v>9.8945465438343445E-3</v>
      </c>
      <c r="M301" s="21"/>
      <c r="N301" s="45"/>
      <c r="O301" s="45"/>
    </row>
    <row r="302" spans="1:28" x14ac:dyDescent="0.25">
      <c r="A302" s="13"/>
      <c r="B302" s="13">
        <v>11</v>
      </c>
      <c r="C302" s="31" t="s">
        <v>420</v>
      </c>
      <c r="D302" s="328">
        <v>4</v>
      </c>
      <c r="E302" s="31" t="s">
        <v>204</v>
      </c>
      <c r="F302" s="46">
        <v>346.5</v>
      </c>
      <c r="G302" s="46">
        <v>14.87</v>
      </c>
      <c r="H302" s="46">
        <v>25.596444386403881</v>
      </c>
      <c r="I302" s="72">
        <v>1.1390980826699541E-2</v>
      </c>
      <c r="J302" s="72">
        <v>-1.0035556135961201</v>
      </c>
      <c r="K302" s="46">
        <v>-3.2356756138328358</v>
      </c>
      <c r="L302" s="72">
        <v>9.8945465438343445E-3</v>
      </c>
      <c r="M302" s="21"/>
      <c r="N302" s="45"/>
      <c r="O302" s="45"/>
    </row>
    <row r="303" spans="1:28" x14ac:dyDescent="0.25">
      <c r="A303" s="13"/>
      <c r="B303" s="13">
        <v>12</v>
      </c>
      <c r="C303" s="31" t="s">
        <v>421</v>
      </c>
      <c r="D303" s="329"/>
      <c r="E303" s="31" t="s">
        <v>204</v>
      </c>
      <c r="F303" s="46">
        <v>346.5</v>
      </c>
      <c r="G303" s="46">
        <v>14.87</v>
      </c>
      <c r="H303" s="46">
        <v>24.117105593747258</v>
      </c>
      <c r="I303" s="72">
        <v>1.1390980826699541E-2</v>
      </c>
      <c r="J303" s="72">
        <v>-2.4828944062527434</v>
      </c>
      <c r="K303" s="46">
        <v>-6.6861862390272009</v>
      </c>
      <c r="L303" s="72">
        <v>9.8945465438343445E-3</v>
      </c>
      <c r="M303" s="21"/>
      <c r="N303" s="45"/>
      <c r="O303" s="45"/>
    </row>
    <row r="304" spans="1:28" x14ac:dyDescent="0.25">
      <c r="A304" s="13"/>
      <c r="B304" s="13">
        <v>13</v>
      </c>
      <c r="C304" s="31" t="s">
        <v>422</v>
      </c>
      <c r="D304" s="329"/>
      <c r="E304" s="31" t="s">
        <v>204</v>
      </c>
      <c r="F304" s="46">
        <v>346.5</v>
      </c>
      <c r="G304" s="46">
        <v>14.87</v>
      </c>
      <c r="H304" s="46">
        <v>24.309163404826297</v>
      </c>
      <c r="I304" s="72">
        <v>1.1390980826699541E-2</v>
      </c>
      <c r="J304" s="72">
        <v>-2.2908365951737046</v>
      </c>
      <c r="K304" s="46">
        <v>-6.4644995956499756</v>
      </c>
      <c r="L304" s="72">
        <v>9.8945465438343445E-3</v>
      </c>
      <c r="M304" s="21"/>
      <c r="N304" s="45"/>
      <c r="O304" s="45"/>
    </row>
    <row r="305" spans="1:15" x14ac:dyDescent="0.25">
      <c r="A305" s="13"/>
      <c r="B305" s="13">
        <v>14</v>
      </c>
      <c r="C305" s="31" t="s">
        <v>423</v>
      </c>
      <c r="D305" s="329"/>
      <c r="E305" s="31" t="s">
        <v>204</v>
      </c>
      <c r="F305" s="46">
        <v>346.5</v>
      </c>
      <c r="G305" s="46">
        <v>14.87</v>
      </c>
      <c r="H305" s="46">
        <v>24.26107751758277</v>
      </c>
      <c r="I305" s="72">
        <v>1.1390980826699541E-2</v>
      </c>
      <c r="J305" s="72">
        <v>-2.3389224824172317</v>
      </c>
      <c r="K305" s="46">
        <v>-6.563944619725941</v>
      </c>
      <c r="L305" s="72">
        <v>9.8945465438343445E-3</v>
      </c>
      <c r="M305" s="21"/>
      <c r="N305" s="45"/>
      <c r="O305" s="45"/>
    </row>
    <row r="306" spans="1:15" x14ac:dyDescent="0.25">
      <c r="A306" s="13"/>
      <c r="B306" s="13">
        <v>15</v>
      </c>
      <c r="C306" s="31" t="s">
        <v>424</v>
      </c>
      <c r="D306" s="329"/>
      <c r="E306" s="31" t="s">
        <v>204</v>
      </c>
      <c r="F306" s="46">
        <v>346.5</v>
      </c>
      <c r="G306" s="46">
        <v>14.87</v>
      </c>
      <c r="H306" s="46">
        <v>24.835683505983031</v>
      </c>
      <c r="I306" s="72">
        <v>1.1390980826699541E-2</v>
      </c>
      <c r="J306" s="72">
        <v>-1.7643164940169704</v>
      </c>
      <c r="K306" s="46">
        <v>-6.0379664598936058</v>
      </c>
      <c r="L306" s="72">
        <v>9.8945465438343445E-3</v>
      </c>
      <c r="M306" s="21"/>
      <c r="N306" s="45"/>
      <c r="O306" s="45"/>
    </row>
    <row r="307" spans="1:15" x14ac:dyDescent="0.25">
      <c r="A307" s="13"/>
      <c r="B307" s="13">
        <v>16</v>
      </c>
      <c r="C307" s="31" t="s">
        <v>425</v>
      </c>
      <c r="D307" s="329"/>
      <c r="E307" s="31" t="s">
        <v>204</v>
      </c>
      <c r="F307" s="46">
        <v>346.5</v>
      </c>
      <c r="G307" s="46">
        <v>14.87</v>
      </c>
      <c r="H307" s="46">
        <v>24.178666884610109</v>
      </c>
      <c r="I307" s="72">
        <v>1.1390980826699541E-2</v>
      </c>
      <c r="J307" s="72">
        <v>-2.421333115389892</v>
      </c>
      <c r="K307" s="46">
        <v>-5.2974537270537141</v>
      </c>
      <c r="L307" s="72">
        <v>9.8945465438343445E-3</v>
      </c>
      <c r="M307" s="21"/>
      <c r="N307" s="45"/>
      <c r="O307" s="45"/>
    </row>
    <row r="308" spans="1:15" x14ac:dyDescent="0.25">
      <c r="A308" s="13"/>
      <c r="B308" s="13">
        <v>17</v>
      </c>
      <c r="C308" s="47" t="s">
        <v>426</v>
      </c>
      <c r="D308" s="330"/>
      <c r="E308" s="47" t="s">
        <v>204</v>
      </c>
      <c r="F308" s="48">
        <v>346.5</v>
      </c>
      <c r="G308" s="48">
        <v>14.87</v>
      </c>
      <c r="H308" s="48">
        <v>24.32402685371931</v>
      </c>
      <c r="I308" s="73">
        <v>1.1390980826699541E-2</v>
      </c>
      <c r="J308" s="73">
        <v>-2.2759731462806911</v>
      </c>
      <c r="K308" s="48">
        <v>-6.8090910027475253</v>
      </c>
      <c r="L308" s="73">
        <v>9.8945465438343445E-3</v>
      </c>
      <c r="M308" s="21"/>
      <c r="N308" s="45"/>
      <c r="O308" s="45"/>
    </row>
    <row r="309" spans="1:15" x14ac:dyDescent="0.25">
      <c r="A309" s="13"/>
      <c r="B309" s="13">
        <v>18</v>
      </c>
      <c r="C309" s="31" t="s">
        <v>427</v>
      </c>
      <c r="D309" s="328">
        <v>5</v>
      </c>
      <c r="E309" s="31" t="s">
        <v>203</v>
      </c>
      <c r="F309" s="46">
        <v>343</v>
      </c>
      <c r="G309" s="46">
        <v>14.885157894736842</v>
      </c>
      <c r="H309" s="46">
        <v>24.296464428131038</v>
      </c>
      <c r="I309" s="72">
        <v>1.1390980826699541E-2</v>
      </c>
      <c r="J309" s="72">
        <v>-2.303535571868963</v>
      </c>
      <c r="K309" s="46">
        <v>-0.95361270619235572</v>
      </c>
      <c r="L309" s="72">
        <v>9.8945465438343445E-3</v>
      </c>
      <c r="M309" s="21"/>
      <c r="N309" s="45"/>
      <c r="O309" s="45"/>
    </row>
    <row r="310" spans="1:15" x14ac:dyDescent="0.25">
      <c r="A310" s="13"/>
      <c r="B310" s="13">
        <v>19</v>
      </c>
      <c r="C310" s="47" t="s">
        <v>428</v>
      </c>
      <c r="D310" s="330"/>
      <c r="E310" s="47" t="s">
        <v>203</v>
      </c>
      <c r="F310" s="48">
        <v>343</v>
      </c>
      <c r="G310" s="48">
        <v>14.885157894736842</v>
      </c>
      <c r="H310" s="48">
        <v>23.987067051110433</v>
      </c>
      <c r="I310" s="73">
        <v>1.1390980826699541E-2</v>
      </c>
      <c r="J310" s="73">
        <v>-2.6129329488895685</v>
      </c>
      <c r="K310" s="48">
        <v>-0.95496458748499558</v>
      </c>
      <c r="L310" s="73">
        <v>9.8945465438343445E-3</v>
      </c>
      <c r="M310" s="21"/>
      <c r="N310" s="45"/>
      <c r="O310" s="45"/>
    </row>
    <row r="311" spans="1:15" x14ac:dyDescent="0.25">
      <c r="A311" s="13"/>
      <c r="B311" s="13">
        <v>20</v>
      </c>
      <c r="C311" s="31" t="s">
        <v>429</v>
      </c>
      <c r="D311" s="328">
        <v>6</v>
      </c>
      <c r="E311" s="31" t="s">
        <v>202</v>
      </c>
      <c r="F311" s="46">
        <v>327</v>
      </c>
      <c r="G311" s="46">
        <v>14.922451127819549</v>
      </c>
      <c r="H311" s="46">
        <v>23.172080586236589</v>
      </c>
      <c r="I311" s="72">
        <v>1.1390980826699541E-2</v>
      </c>
      <c r="J311" s="72">
        <v>-3.4279194137634121</v>
      </c>
      <c r="K311" s="46">
        <v>-4.0677252045531249</v>
      </c>
      <c r="L311" s="72">
        <v>9.8945465438343445E-3</v>
      </c>
      <c r="M311" s="21"/>
      <c r="N311" s="45"/>
      <c r="O311" s="45"/>
    </row>
    <row r="312" spans="1:15" x14ac:dyDescent="0.25">
      <c r="A312" s="13"/>
      <c r="B312" s="13">
        <v>21</v>
      </c>
      <c r="C312" s="31" t="s">
        <v>430</v>
      </c>
      <c r="D312" s="329"/>
      <c r="E312" s="31" t="s">
        <v>202</v>
      </c>
      <c r="F312" s="46">
        <v>327</v>
      </c>
      <c r="G312" s="46">
        <v>14.922451127819549</v>
      </c>
      <c r="H312" s="46">
        <v>23.676082282989359</v>
      </c>
      <c r="I312" s="72">
        <v>1.1390980826699541E-2</v>
      </c>
      <c r="J312" s="72">
        <v>-2.9239177170106423</v>
      </c>
      <c r="K312" s="46">
        <v>-3.4134316305750372</v>
      </c>
      <c r="L312" s="72">
        <v>9.8945465438343445E-3</v>
      </c>
      <c r="M312" s="21"/>
      <c r="N312" s="45"/>
      <c r="O312" s="45"/>
    </row>
    <row r="313" spans="1:15" x14ac:dyDescent="0.25">
      <c r="A313" s="13"/>
      <c r="B313" s="13">
        <v>22</v>
      </c>
      <c r="C313" s="31" t="s">
        <v>431</v>
      </c>
      <c r="D313" s="329"/>
      <c r="E313" s="31" t="s">
        <v>202</v>
      </c>
      <c r="F313" s="46">
        <v>327</v>
      </c>
      <c r="G313" s="46">
        <v>14.922451127819549</v>
      </c>
      <c r="H313" s="46">
        <v>24.551523331430303</v>
      </c>
      <c r="I313" s="72">
        <v>1.1390980826699541E-2</v>
      </c>
      <c r="J313" s="72">
        <v>-2.0484766685696982</v>
      </c>
      <c r="K313" s="46">
        <v>-2.1655580687297897</v>
      </c>
      <c r="L313" s="72">
        <v>9.8945465438343445E-3</v>
      </c>
      <c r="M313" s="21"/>
      <c r="N313" s="45"/>
      <c r="O313" s="45"/>
    </row>
    <row r="314" spans="1:15" x14ac:dyDescent="0.25">
      <c r="A314" s="13"/>
      <c r="B314" s="13">
        <v>23</v>
      </c>
      <c r="C314" s="47" t="s">
        <v>432</v>
      </c>
      <c r="D314" s="330"/>
      <c r="E314" s="47" t="s">
        <v>202</v>
      </c>
      <c r="F314" s="48">
        <v>327</v>
      </c>
      <c r="G314" s="48">
        <v>14.922451127819549</v>
      </c>
      <c r="H314" s="48">
        <v>23.808481939395843</v>
      </c>
      <c r="I314" s="73">
        <v>1.1390980826699541E-2</v>
      </c>
      <c r="J314" s="73">
        <v>-2.7915180606041581</v>
      </c>
      <c r="K314" s="48">
        <v>-2.8283599623485545</v>
      </c>
      <c r="L314" s="73">
        <v>9.8945465438343445E-3</v>
      </c>
      <c r="M314" s="21"/>
      <c r="N314" s="45"/>
      <c r="O314" s="45"/>
    </row>
    <row r="315" spans="1:15" x14ac:dyDescent="0.25">
      <c r="A315" s="13"/>
      <c r="B315" s="13">
        <v>24</v>
      </c>
      <c r="C315" s="31" t="s">
        <v>433</v>
      </c>
      <c r="D315" s="328">
        <v>7</v>
      </c>
      <c r="E315" s="31" t="s">
        <v>201</v>
      </c>
      <c r="F315" s="46">
        <v>322.7</v>
      </c>
      <c r="G315" s="46">
        <v>14.932473684210526</v>
      </c>
      <c r="H315" s="46">
        <v>22.928877966804567</v>
      </c>
      <c r="I315" s="72">
        <v>1.1390980826699541E-2</v>
      </c>
      <c r="J315" s="72">
        <v>-3.6711220331954344</v>
      </c>
      <c r="K315" s="46">
        <v>-5.626557616329813</v>
      </c>
      <c r="L315" s="72">
        <v>9.8945465438343445E-3</v>
      </c>
      <c r="M315" s="21"/>
      <c r="N315" s="45"/>
      <c r="O315" s="45"/>
    </row>
    <row r="316" spans="1:15" x14ac:dyDescent="0.25">
      <c r="A316" s="13"/>
      <c r="B316" s="13">
        <v>25</v>
      </c>
      <c r="C316" s="47" t="s">
        <v>434</v>
      </c>
      <c r="D316" s="330"/>
      <c r="E316" s="47" t="s">
        <v>201</v>
      </c>
      <c r="F316" s="48">
        <v>322.7</v>
      </c>
      <c r="G316" s="48">
        <v>14.932473684210526</v>
      </c>
      <c r="H316" s="48">
        <v>25.119108734790057</v>
      </c>
      <c r="I316" s="73">
        <v>1.1390980826699541E-2</v>
      </c>
      <c r="J316" s="73">
        <v>-1.4808912652099444</v>
      </c>
      <c r="K316" s="48">
        <v>-0.91814859336382071</v>
      </c>
      <c r="L316" s="73">
        <v>9.8945465438343445E-3</v>
      </c>
      <c r="M316" s="21"/>
      <c r="N316" s="45"/>
      <c r="O316" s="45"/>
    </row>
    <row r="317" spans="1:15" x14ac:dyDescent="0.25">
      <c r="A317" s="13"/>
      <c r="B317" s="13">
        <v>26</v>
      </c>
      <c r="C317" s="31" t="s">
        <v>435</v>
      </c>
      <c r="D317" s="328">
        <v>8</v>
      </c>
      <c r="E317" s="31" t="s">
        <v>201</v>
      </c>
      <c r="F317" s="46">
        <v>321.3</v>
      </c>
      <c r="G317" s="46">
        <v>14.935736842105262</v>
      </c>
      <c r="H317" s="46">
        <v>23.988416929719858</v>
      </c>
      <c r="I317" s="72">
        <v>1.1390980826699541E-2</v>
      </c>
      <c r="J317" s="72">
        <v>-2.6115830702801439</v>
      </c>
      <c r="K317" s="46">
        <v>-3.2341795331005909</v>
      </c>
      <c r="L317" s="72">
        <v>9.8945465438343445E-3</v>
      </c>
      <c r="M317" s="21"/>
      <c r="N317" s="45"/>
      <c r="O317" s="45"/>
    </row>
    <row r="318" spans="1:15" x14ac:dyDescent="0.25">
      <c r="A318" s="13"/>
      <c r="B318" s="13">
        <v>27</v>
      </c>
      <c r="C318" s="47" t="s">
        <v>436</v>
      </c>
      <c r="D318" s="330"/>
      <c r="E318" s="47" t="s">
        <v>201</v>
      </c>
      <c r="F318" s="48">
        <v>321.3</v>
      </c>
      <c r="G318" s="48">
        <v>14.935736842105262</v>
      </c>
      <c r="H318" s="48">
        <v>24.913783126525313</v>
      </c>
      <c r="I318" s="73">
        <v>1.1390980826699541E-2</v>
      </c>
      <c r="J318" s="73">
        <v>-1.6862168734746881</v>
      </c>
      <c r="K318" s="48">
        <v>-1.2574700124063101</v>
      </c>
      <c r="L318" s="73">
        <v>9.8945465438343445E-3</v>
      </c>
      <c r="M318" s="21"/>
      <c r="N318" s="45"/>
      <c r="O318" s="45"/>
    </row>
    <row r="319" spans="1:15" x14ac:dyDescent="0.25">
      <c r="A319" s="13"/>
      <c r="B319" s="13">
        <v>28</v>
      </c>
      <c r="C319" s="31" t="s">
        <v>437</v>
      </c>
      <c r="D319" s="328">
        <v>9</v>
      </c>
      <c r="E319" s="31" t="s">
        <v>201</v>
      </c>
      <c r="F319" s="46">
        <v>321</v>
      </c>
      <c r="G319" s="46">
        <v>14.936436090225564</v>
      </c>
      <c r="H319" s="46">
        <v>23.260358430344102</v>
      </c>
      <c r="I319" s="72">
        <v>1.1390980826699541E-2</v>
      </c>
      <c r="J319" s="72">
        <v>-3.3396415696558996</v>
      </c>
      <c r="K319" s="46">
        <v>-5.7177444879121531</v>
      </c>
      <c r="L319" s="72">
        <v>9.8945465438343445E-3</v>
      </c>
      <c r="M319" s="21"/>
      <c r="N319" s="45"/>
      <c r="O319" s="45"/>
    </row>
    <row r="320" spans="1:15" x14ac:dyDescent="0.25">
      <c r="A320" s="13"/>
      <c r="B320" s="13">
        <v>29</v>
      </c>
      <c r="C320" s="47" t="s">
        <v>438</v>
      </c>
      <c r="D320" s="330"/>
      <c r="E320" s="47" t="s">
        <v>201</v>
      </c>
      <c r="F320" s="48">
        <v>321</v>
      </c>
      <c r="G320" s="48">
        <v>14.936436090225564</v>
      </c>
      <c r="H320" s="48">
        <v>22.827311091322372</v>
      </c>
      <c r="I320" s="73">
        <v>1.1390980826699541E-2</v>
      </c>
      <c r="J320" s="73">
        <v>-3.7726889086776296</v>
      </c>
      <c r="K320" s="48">
        <v>-4.6714373184042746</v>
      </c>
      <c r="L320" s="73">
        <v>9.8945465438343445E-3</v>
      </c>
      <c r="M320" s="21"/>
      <c r="N320" s="45"/>
      <c r="O320" s="45"/>
    </row>
    <row r="321" spans="1:15" x14ac:dyDescent="0.25">
      <c r="A321" s="13"/>
      <c r="B321" s="13">
        <v>30</v>
      </c>
      <c r="C321" s="31" t="s">
        <v>439</v>
      </c>
      <c r="D321" s="328">
        <v>10</v>
      </c>
      <c r="E321" s="31" t="s">
        <v>200</v>
      </c>
      <c r="F321" s="46">
        <v>302.2</v>
      </c>
      <c r="G321" s="46">
        <v>14.980255639097745</v>
      </c>
      <c r="H321" s="46">
        <v>25.046369722770265</v>
      </c>
      <c r="I321" s="72">
        <v>1.1390980826699541E-2</v>
      </c>
      <c r="J321" s="72">
        <v>-1.5536302772297361</v>
      </c>
      <c r="K321" s="46">
        <v>-1.7047399989212821</v>
      </c>
      <c r="L321" s="72">
        <v>9.8945465438343445E-3</v>
      </c>
      <c r="M321" s="21"/>
      <c r="N321" s="45"/>
      <c r="O321" s="45"/>
    </row>
    <row r="322" spans="1:15" x14ac:dyDescent="0.25">
      <c r="A322" s="13"/>
      <c r="B322" s="13">
        <v>31</v>
      </c>
      <c r="C322" s="31" t="s">
        <v>440</v>
      </c>
      <c r="D322" s="329"/>
      <c r="E322" s="31" t="s">
        <v>200</v>
      </c>
      <c r="F322" s="46">
        <v>302.2</v>
      </c>
      <c r="G322" s="46">
        <v>14.980255639097745</v>
      </c>
      <c r="H322" s="46">
        <v>24.723871888470061</v>
      </c>
      <c r="I322" s="72">
        <v>1.1390980826699541E-2</v>
      </c>
      <c r="J322" s="72">
        <v>-1.8761281115299404</v>
      </c>
      <c r="K322" s="46">
        <v>-2.53508500885511</v>
      </c>
      <c r="L322" s="72">
        <v>9.8945465438343445E-3</v>
      </c>
      <c r="M322" s="21"/>
      <c r="N322" s="45"/>
      <c r="O322" s="45"/>
    </row>
    <row r="323" spans="1:15" x14ac:dyDescent="0.25">
      <c r="A323" s="13"/>
      <c r="B323" s="13">
        <v>32</v>
      </c>
      <c r="C323" s="31" t="s">
        <v>441</v>
      </c>
      <c r="D323" s="329"/>
      <c r="E323" s="31" t="s">
        <v>200</v>
      </c>
      <c r="F323" s="46">
        <v>302.2</v>
      </c>
      <c r="G323" s="46">
        <v>14.980255639097745</v>
      </c>
      <c r="H323" s="46">
        <v>24.967844358658336</v>
      </c>
      <c r="I323" s="72">
        <v>1.1390980826699541E-2</v>
      </c>
      <c r="J323" s="72">
        <v>-1.6321556413416651</v>
      </c>
      <c r="K323" s="46">
        <v>-2.5693274030633702</v>
      </c>
      <c r="L323" s="72">
        <v>9.8945465438343445E-3</v>
      </c>
      <c r="M323" s="21"/>
      <c r="N323" s="45"/>
      <c r="O323" s="45"/>
    </row>
    <row r="324" spans="1:15" x14ac:dyDescent="0.25">
      <c r="A324" s="13"/>
      <c r="B324" s="13">
        <v>33</v>
      </c>
      <c r="C324" s="47" t="s">
        <v>466</v>
      </c>
      <c r="D324" s="330"/>
      <c r="E324" s="47" t="s">
        <v>200</v>
      </c>
      <c r="F324" s="48">
        <v>302.2</v>
      </c>
      <c r="G324" s="48">
        <v>14.980255639097745</v>
      </c>
      <c r="H324" s="48">
        <v>24.585845079938579</v>
      </c>
      <c r="I324" s="73">
        <v>1.1390980826699541E-2</v>
      </c>
      <c r="J324" s="73">
        <v>-2.0141549200614222</v>
      </c>
      <c r="K324" s="48">
        <v>-2.1311954797396466</v>
      </c>
      <c r="L324" s="73">
        <v>9.8945465438343445E-3</v>
      </c>
      <c r="M324" s="21"/>
      <c r="N324" s="45"/>
      <c r="O324" s="45"/>
    </row>
    <row r="325" spans="1:15" x14ac:dyDescent="0.25">
      <c r="A325" s="13"/>
      <c r="B325" s="13">
        <v>34</v>
      </c>
      <c r="C325" s="31" t="s">
        <v>465</v>
      </c>
      <c r="D325" s="328">
        <v>11</v>
      </c>
      <c r="E325" s="31" t="s">
        <v>199</v>
      </c>
      <c r="F325" s="46">
        <v>301.2</v>
      </c>
      <c r="G325" s="46">
        <v>14.982586466165413</v>
      </c>
      <c r="H325" s="46">
        <v>25.052154783982889</v>
      </c>
      <c r="I325" s="72">
        <v>1.1390980826699541E-2</v>
      </c>
      <c r="J325" s="72">
        <v>-1.5478452160171123</v>
      </c>
      <c r="K325" s="46">
        <v>-1.1971759054963818</v>
      </c>
      <c r="L325" s="72">
        <v>9.8945465438343445E-3</v>
      </c>
      <c r="M325" s="21"/>
      <c r="N325" s="45"/>
      <c r="O325" s="45"/>
    </row>
    <row r="326" spans="1:15" x14ac:dyDescent="0.25">
      <c r="A326" s="13"/>
      <c r="B326" s="13">
        <v>35</v>
      </c>
      <c r="C326" s="31" t="s">
        <v>464</v>
      </c>
      <c r="D326" s="329"/>
      <c r="E326" s="31" t="s">
        <v>199</v>
      </c>
      <c r="F326" s="46">
        <v>301.2</v>
      </c>
      <c r="G326" s="46">
        <v>14.982586466165413</v>
      </c>
      <c r="H326" s="46">
        <v>24.827927724889971</v>
      </c>
      <c r="I326" s="72">
        <v>1.1390980826699541E-2</v>
      </c>
      <c r="J326" s="72">
        <v>-1.7720722751100304</v>
      </c>
      <c r="K326" s="46">
        <v>-1.6412883436948835</v>
      </c>
      <c r="L326" s="72">
        <v>9.8945465438343445E-3</v>
      </c>
      <c r="M326" s="21"/>
      <c r="N326" s="45"/>
      <c r="O326" s="45"/>
    </row>
    <row r="327" spans="1:15" x14ac:dyDescent="0.25">
      <c r="A327" s="13"/>
      <c r="B327" s="13">
        <v>36</v>
      </c>
      <c r="C327" s="31" t="s">
        <v>463</v>
      </c>
      <c r="D327" s="329"/>
      <c r="E327" s="31" t="s">
        <v>199</v>
      </c>
      <c r="F327" s="46">
        <v>301.2</v>
      </c>
      <c r="G327" s="46">
        <v>14.982586466165413</v>
      </c>
      <c r="H327" s="46">
        <v>24.624700740616344</v>
      </c>
      <c r="I327" s="72">
        <v>1.1390980826699541E-2</v>
      </c>
      <c r="J327" s="72">
        <v>-1.9752992593836574</v>
      </c>
      <c r="K327" s="46">
        <v>-0.43895976564703476</v>
      </c>
      <c r="L327" s="72">
        <v>9.8945465438343445E-3</v>
      </c>
      <c r="M327" s="21"/>
      <c r="N327" s="45"/>
      <c r="O327" s="45"/>
    </row>
    <row r="328" spans="1:15" x14ac:dyDescent="0.25">
      <c r="A328" s="13"/>
      <c r="B328" s="13">
        <v>37</v>
      </c>
      <c r="C328" s="47" t="s">
        <v>462</v>
      </c>
      <c r="D328" s="330"/>
      <c r="E328" s="47" t="s">
        <v>199</v>
      </c>
      <c r="F328" s="48">
        <v>301.2</v>
      </c>
      <c r="G328" s="48">
        <v>14.982586466165413</v>
      </c>
      <c r="H328" s="48">
        <v>24.793139121753732</v>
      </c>
      <c r="I328" s="73">
        <v>1.1390980826699541E-2</v>
      </c>
      <c r="J328" s="73">
        <v>-1.806860878246269</v>
      </c>
      <c r="K328" s="48">
        <v>-0.39973484837484646</v>
      </c>
      <c r="L328" s="73">
        <v>9.8945465438343445E-3</v>
      </c>
      <c r="M328" s="21"/>
      <c r="N328" s="45"/>
      <c r="O328" s="45"/>
    </row>
    <row r="329" spans="1:15" x14ac:dyDescent="0.25">
      <c r="A329" s="13"/>
      <c r="B329" s="13">
        <v>38</v>
      </c>
      <c r="C329" s="31" t="s">
        <v>461</v>
      </c>
      <c r="D329" s="328">
        <v>12</v>
      </c>
      <c r="E329" s="31" t="s">
        <v>199</v>
      </c>
      <c r="F329" s="46">
        <v>300</v>
      </c>
      <c r="G329" s="46">
        <v>14.985383458646616</v>
      </c>
      <c r="H329" s="46">
        <v>23.598000002252068</v>
      </c>
      <c r="I329" s="72">
        <v>1.1390980826699541E-2</v>
      </c>
      <c r="J329" s="72">
        <v>-3.0019999977479337</v>
      </c>
      <c r="K329" s="46">
        <v>-2.0850904551006986</v>
      </c>
      <c r="L329" s="72">
        <v>9.8945465438343445E-3</v>
      </c>
      <c r="M329" s="21"/>
      <c r="N329" s="45"/>
      <c r="O329" s="45"/>
    </row>
    <row r="330" spans="1:15" x14ac:dyDescent="0.25">
      <c r="A330" s="13"/>
      <c r="B330" s="13">
        <v>39</v>
      </c>
      <c r="C330" s="31" t="s">
        <v>460</v>
      </c>
      <c r="D330" s="329"/>
      <c r="E330" s="31" t="s">
        <v>199</v>
      </c>
      <c r="F330" s="46">
        <v>300</v>
      </c>
      <c r="G330" s="46">
        <v>14.985383458646616</v>
      </c>
      <c r="H330" s="46">
        <v>23.622100254575951</v>
      </c>
      <c r="I330" s="72">
        <v>1.1390980826699541E-2</v>
      </c>
      <c r="J330" s="72">
        <v>-2.9778997454240503</v>
      </c>
      <c r="K330" s="46">
        <v>-1.7249852565251478</v>
      </c>
      <c r="L330" s="72">
        <v>9.8945465438343445E-3</v>
      </c>
      <c r="M330" s="21"/>
      <c r="N330" s="45"/>
      <c r="O330" s="45"/>
    </row>
    <row r="331" spans="1:15" x14ac:dyDescent="0.25">
      <c r="A331" s="13"/>
      <c r="B331" s="13">
        <v>40</v>
      </c>
      <c r="C331" s="31" t="s">
        <v>459</v>
      </c>
      <c r="D331" s="329"/>
      <c r="E331" s="31" t="s">
        <v>199</v>
      </c>
      <c r="F331" s="46">
        <v>300</v>
      </c>
      <c r="G331" s="46">
        <v>14.985383458646616</v>
      </c>
      <c r="H331" s="46">
        <v>24.175383753606653</v>
      </c>
      <c r="I331" s="72">
        <v>1.1390980826699541E-2</v>
      </c>
      <c r="J331" s="72">
        <v>-2.4246162463933487</v>
      </c>
      <c r="K331" s="46">
        <v>-1.8853332579887385</v>
      </c>
      <c r="L331" s="72">
        <v>9.8945465438343445E-3</v>
      </c>
      <c r="M331" s="21"/>
      <c r="N331" s="45"/>
      <c r="O331" s="45"/>
    </row>
    <row r="332" spans="1:15" x14ac:dyDescent="0.25">
      <c r="A332" s="13"/>
      <c r="B332" s="13">
        <v>41</v>
      </c>
      <c r="C332" s="47" t="s">
        <v>458</v>
      </c>
      <c r="D332" s="330"/>
      <c r="E332" s="47" t="s">
        <v>199</v>
      </c>
      <c r="F332" s="48">
        <v>300</v>
      </c>
      <c r="G332" s="48">
        <v>14.985383458646616</v>
      </c>
      <c r="H332" s="48">
        <v>23.78738420665843</v>
      </c>
      <c r="I332" s="73">
        <v>1.1390980826699541E-2</v>
      </c>
      <c r="J332" s="73">
        <v>-2.8126157933415712</v>
      </c>
      <c r="K332" s="48">
        <v>-2.3962347158318775</v>
      </c>
      <c r="L332" s="73">
        <v>9.8945465438343445E-3</v>
      </c>
      <c r="M332" s="21"/>
      <c r="N332" s="45"/>
      <c r="O332" s="45"/>
    </row>
    <row r="333" spans="1:15" x14ac:dyDescent="0.25">
      <c r="A333" s="13"/>
      <c r="B333" s="13">
        <v>42</v>
      </c>
      <c r="C333" s="31" t="s">
        <v>457</v>
      </c>
      <c r="D333" s="328">
        <v>13</v>
      </c>
      <c r="E333" s="31" t="s">
        <v>198</v>
      </c>
      <c r="F333" s="46">
        <v>285.5</v>
      </c>
      <c r="G333" s="46">
        <v>15.01918045112782</v>
      </c>
      <c r="H333" s="46">
        <v>24.498470197712589</v>
      </c>
      <c r="I333" s="72">
        <v>1.1390980826699541E-2</v>
      </c>
      <c r="J333" s="72">
        <v>-2.1015298022874127</v>
      </c>
      <c r="K333" s="46">
        <v>-0.75239771537931133</v>
      </c>
      <c r="L333" s="72">
        <v>9.8945465438343445E-3</v>
      </c>
      <c r="M333" s="21"/>
      <c r="N333" s="45"/>
      <c r="O333" s="45"/>
    </row>
    <row r="334" spans="1:15" x14ac:dyDescent="0.25">
      <c r="A334" s="13"/>
      <c r="B334" s="13">
        <v>43</v>
      </c>
      <c r="C334" s="47" t="s">
        <v>456</v>
      </c>
      <c r="D334" s="330"/>
      <c r="E334" s="47" t="s">
        <v>198</v>
      </c>
      <c r="F334" s="48">
        <v>285.5</v>
      </c>
      <c r="G334" s="48">
        <v>15.01918045112782</v>
      </c>
      <c r="H334" s="48">
        <v>24.620734746965709</v>
      </c>
      <c r="I334" s="73">
        <v>1.1390980826699541E-2</v>
      </c>
      <c r="J334" s="73">
        <v>-1.979265253034292</v>
      </c>
      <c r="K334" s="48">
        <v>-1.1083495169600976</v>
      </c>
      <c r="L334" s="73">
        <v>9.8945465438343445E-3</v>
      </c>
      <c r="M334" s="21"/>
      <c r="N334" s="45"/>
      <c r="O334" s="45"/>
    </row>
    <row r="335" spans="1:15" x14ac:dyDescent="0.25">
      <c r="A335" s="13"/>
      <c r="B335" s="13">
        <v>44</v>
      </c>
      <c r="C335" s="31" t="s">
        <v>455</v>
      </c>
      <c r="D335" s="328">
        <v>14</v>
      </c>
      <c r="E335" s="31" t="s">
        <v>197</v>
      </c>
      <c r="F335" s="46">
        <v>267.89999999999998</v>
      </c>
      <c r="G335" s="46">
        <v>15.251793103448277</v>
      </c>
      <c r="H335" s="46">
        <v>23.68170716256326</v>
      </c>
      <c r="I335" s="72">
        <v>1.1390980826699541E-2</v>
      </c>
      <c r="J335" s="72">
        <v>-2.9182928374367414</v>
      </c>
      <c r="K335" s="46">
        <v>-1.6827683169929004</v>
      </c>
      <c r="L335" s="72">
        <v>9.8945465438343445E-3</v>
      </c>
      <c r="M335" s="21"/>
      <c r="N335" s="45"/>
      <c r="O335" s="45"/>
    </row>
    <row r="336" spans="1:15" x14ac:dyDescent="0.25">
      <c r="A336" s="13"/>
      <c r="B336" s="13">
        <v>45</v>
      </c>
      <c r="C336" s="47" t="s">
        <v>454</v>
      </c>
      <c r="D336" s="330"/>
      <c r="E336" s="47" t="s">
        <v>197</v>
      </c>
      <c r="F336" s="48">
        <v>267.89999999999998</v>
      </c>
      <c r="G336" s="48">
        <v>15.251793103448277</v>
      </c>
      <c r="H336" s="48">
        <v>23.684252685671868</v>
      </c>
      <c r="I336" s="73">
        <v>1.1390980826699541E-2</v>
      </c>
      <c r="J336" s="73">
        <v>-2.9157473143281329</v>
      </c>
      <c r="K336" s="48">
        <v>-1.2402516998710793</v>
      </c>
      <c r="L336" s="73">
        <v>9.8945465438343445E-3</v>
      </c>
      <c r="M336" s="21"/>
      <c r="N336" s="45"/>
      <c r="O336" s="45"/>
    </row>
    <row r="337" spans="1:15" x14ac:dyDescent="0.25">
      <c r="A337" s="13"/>
      <c r="B337" s="13">
        <v>46</v>
      </c>
      <c r="C337" s="31" t="s">
        <v>453</v>
      </c>
      <c r="D337" s="328">
        <v>15</v>
      </c>
      <c r="E337" s="31" t="s">
        <v>196</v>
      </c>
      <c r="F337" s="46">
        <v>258</v>
      </c>
      <c r="G337" s="46">
        <v>15.326896551724138</v>
      </c>
      <c r="H337" s="46">
        <v>23.316368065287694</v>
      </c>
      <c r="I337" s="72">
        <v>1.1390980826699541E-2</v>
      </c>
      <c r="J337" s="72">
        <v>-3.2836319347123073</v>
      </c>
      <c r="K337" s="46">
        <v>-3.0907783410085425</v>
      </c>
      <c r="L337" s="72">
        <v>9.8945465438343445E-3</v>
      </c>
      <c r="M337" s="21"/>
      <c r="N337" s="45"/>
      <c r="O337" s="45"/>
    </row>
    <row r="338" spans="1:15" x14ac:dyDescent="0.25">
      <c r="A338" s="13"/>
      <c r="B338" s="13">
        <v>47</v>
      </c>
      <c r="C338" s="31" t="s">
        <v>452</v>
      </c>
      <c r="D338" s="329"/>
      <c r="E338" s="31" t="s">
        <v>196</v>
      </c>
      <c r="F338" s="46">
        <v>258</v>
      </c>
      <c r="G338" s="46">
        <v>15.326896551724138</v>
      </c>
      <c r="H338" s="46">
        <v>23.387202332202801</v>
      </c>
      <c r="I338" s="72">
        <v>1.1390980826699541E-2</v>
      </c>
      <c r="J338" s="72">
        <v>-3.2127976677972008</v>
      </c>
      <c r="K338" s="46">
        <v>-3.6958697944787526</v>
      </c>
      <c r="L338" s="72">
        <v>9.8945465438343445E-3</v>
      </c>
      <c r="M338" s="21"/>
      <c r="N338" s="45"/>
      <c r="O338" s="45"/>
    </row>
    <row r="339" spans="1:15" x14ac:dyDescent="0.25">
      <c r="A339" s="13"/>
      <c r="B339" s="13">
        <v>48</v>
      </c>
      <c r="C339" s="31" t="s">
        <v>451</v>
      </c>
      <c r="D339" s="329"/>
      <c r="E339" s="31" t="s">
        <v>196</v>
      </c>
      <c r="F339" s="46">
        <v>258</v>
      </c>
      <c r="G339" s="46">
        <v>15.326896551724138</v>
      </c>
      <c r="H339" s="46">
        <v>23.36541676635521</v>
      </c>
      <c r="I339" s="72">
        <v>1.1390980826699541E-2</v>
      </c>
      <c r="J339" s="72">
        <v>-3.2345832336447913</v>
      </c>
      <c r="K339" s="46">
        <v>-2.7588609274775355</v>
      </c>
      <c r="L339" s="72">
        <v>9.8945465438343445E-3</v>
      </c>
      <c r="M339" s="21"/>
      <c r="N339" s="45"/>
      <c r="O339" s="45"/>
    </row>
    <row r="340" spans="1:15" x14ac:dyDescent="0.25">
      <c r="A340" s="13"/>
      <c r="B340" s="13">
        <v>49</v>
      </c>
      <c r="C340" s="47" t="s">
        <v>450</v>
      </c>
      <c r="D340" s="330"/>
      <c r="E340" s="47" t="s">
        <v>196</v>
      </c>
      <c r="F340" s="48">
        <v>258</v>
      </c>
      <c r="G340" s="48">
        <v>15.326896551724138</v>
      </c>
      <c r="H340" s="48">
        <v>23.171490208509272</v>
      </c>
      <c r="I340" s="73">
        <v>1.1390980826699541E-2</v>
      </c>
      <c r="J340" s="73">
        <v>-3.428509791490729</v>
      </c>
      <c r="K340" s="48">
        <v>-2.3718138279344756</v>
      </c>
      <c r="L340" s="73">
        <v>9.8945465438343445E-3</v>
      </c>
      <c r="M340" s="21"/>
      <c r="N340" s="45"/>
      <c r="O340" s="45"/>
    </row>
    <row r="341" spans="1:15" x14ac:dyDescent="0.25">
      <c r="A341" s="13"/>
      <c r="B341" s="13">
        <v>50</v>
      </c>
      <c r="C341" s="31" t="s">
        <v>449</v>
      </c>
      <c r="D341" s="328">
        <v>16</v>
      </c>
      <c r="E341" s="31" t="s">
        <v>195</v>
      </c>
      <c r="F341" s="46">
        <v>226.6</v>
      </c>
      <c r="G341" s="46">
        <v>15.565103448275861</v>
      </c>
      <c r="H341" s="46">
        <v>26.376690910710956</v>
      </c>
      <c r="I341" s="72">
        <v>1.1390980826699541E-2</v>
      </c>
      <c r="J341" s="72">
        <v>-0.22330908928904591</v>
      </c>
      <c r="K341" s="46">
        <v>-6.2986660021672467</v>
      </c>
      <c r="L341" s="72">
        <v>9.8945465438343445E-3</v>
      </c>
      <c r="M341" s="21"/>
      <c r="N341" s="45"/>
      <c r="O341" s="45"/>
    </row>
    <row r="342" spans="1:15" x14ac:dyDescent="0.25">
      <c r="A342" s="13"/>
      <c r="B342" s="13">
        <v>51</v>
      </c>
      <c r="C342" s="31" t="s">
        <v>448</v>
      </c>
      <c r="D342" s="329"/>
      <c r="E342" s="31" t="s">
        <v>195</v>
      </c>
      <c r="F342" s="46">
        <v>226.6</v>
      </c>
      <c r="G342" s="46">
        <v>15.565103448275861</v>
      </c>
      <c r="H342" s="46">
        <v>25.595514883740293</v>
      </c>
      <c r="I342" s="72">
        <v>1.1390980826699541E-2</v>
      </c>
      <c r="J342" s="72">
        <v>-1.0044851162597084</v>
      </c>
      <c r="K342" s="46">
        <v>-6.1368014340805344</v>
      </c>
      <c r="L342" s="72">
        <v>9.8945465438343445E-3</v>
      </c>
      <c r="M342" s="21"/>
      <c r="N342" s="45"/>
      <c r="O342" s="45"/>
    </row>
    <row r="343" spans="1:15" x14ac:dyDescent="0.25">
      <c r="A343" s="13"/>
      <c r="B343" s="13">
        <v>52</v>
      </c>
      <c r="C343" s="31" t="s">
        <v>447</v>
      </c>
      <c r="D343" s="329"/>
      <c r="E343" s="31" t="s">
        <v>195</v>
      </c>
      <c r="F343" s="46">
        <v>226.6</v>
      </c>
      <c r="G343" s="46">
        <v>15.565103448275861</v>
      </c>
      <c r="H343" s="46">
        <v>25.208680143123743</v>
      </c>
      <c r="I343" s="72">
        <v>1.1390980826699541E-2</v>
      </c>
      <c r="J343" s="72">
        <v>-1.3913198568762581</v>
      </c>
      <c r="K343" s="46">
        <v>-5.8079517599794768</v>
      </c>
      <c r="L343" s="72">
        <v>9.8945465438343445E-3</v>
      </c>
      <c r="M343" s="21"/>
      <c r="N343" s="45"/>
      <c r="O343" s="45"/>
    </row>
    <row r="344" spans="1:15" x14ac:dyDescent="0.25">
      <c r="A344" s="13"/>
      <c r="B344" s="13">
        <v>53</v>
      </c>
      <c r="C344" s="31" t="s">
        <v>446</v>
      </c>
      <c r="D344" s="329"/>
      <c r="E344" s="31" t="s">
        <v>195</v>
      </c>
      <c r="F344" s="46">
        <v>226.6</v>
      </c>
      <c r="G344" s="46">
        <v>15.565103448275861</v>
      </c>
      <c r="H344" s="46">
        <v>26.610278722495604</v>
      </c>
      <c r="I344" s="72">
        <v>1.1390980826699541E-2</v>
      </c>
      <c r="J344" s="72">
        <v>1.0278722495602466E-2</v>
      </c>
      <c r="K344" s="46">
        <v>-6.4846604013042839</v>
      </c>
      <c r="L344" s="72">
        <v>9.8945465438343445E-3</v>
      </c>
      <c r="M344" s="21"/>
      <c r="N344" s="45"/>
      <c r="O344" s="45"/>
    </row>
    <row r="345" spans="1:15" x14ac:dyDescent="0.25">
      <c r="A345" s="13"/>
      <c r="B345" s="13">
        <v>54</v>
      </c>
      <c r="C345" s="31" t="s">
        <v>445</v>
      </c>
      <c r="D345" s="329"/>
      <c r="E345" s="31" t="s">
        <v>195</v>
      </c>
      <c r="F345" s="46">
        <v>226.6</v>
      </c>
      <c r="G345" s="46">
        <v>15.565103448275861</v>
      </c>
      <c r="H345" s="46">
        <v>25.585480701428367</v>
      </c>
      <c r="I345" s="72">
        <v>1.1390980826699541E-2</v>
      </c>
      <c r="J345" s="72">
        <v>-1.0145192985716349</v>
      </c>
      <c r="K345" s="46">
        <v>-6.0203218857908922</v>
      </c>
      <c r="L345" s="72">
        <v>9.8945465438343445E-3</v>
      </c>
      <c r="M345" s="21"/>
      <c r="N345" s="45"/>
      <c r="O345" s="45"/>
    </row>
    <row r="346" spans="1:15" x14ac:dyDescent="0.25">
      <c r="A346" s="13"/>
      <c r="B346" s="13">
        <v>55</v>
      </c>
      <c r="C346" s="47" t="s">
        <v>444</v>
      </c>
      <c r="D346" s="330"/>
      <c r="E346" s="47" t="s">
        <v>195</v>
      </c>
      <c r="F346" s="48">
        <v>226.6</v>
      </c>
      <c r="G346" s="48">
        <v>15.565103448275861</v>
      </c>
      <c r="H346" s="48">
        <v>25.919582526931332</v>
      </c>
      <c r="I346" s="73">
        <v>1.1390980826699541E-2</v>
      </c>
      <c r="J346" s="73">
        <v>-0.68041747306866895</v>
      </c>
      <c r="K346" s="48">
        <v>-6.2184118125818246</v>
      </c>
      <c r="L346" s="73">
        <v>9.8945465438343445E-3</v>
      </c>
      <c r="M346" s="21"/>
      <c r="N346" s="45"/>
      <c r="O346" s="45"/>
    </row>
    <row r="347" spans="1:15" x14ac:dyDescent="0.25">
      <c r="A347" s="13"/>
      <c r="B347" s="13">
        <v>56</v>
      </c>
      <c r="C347" s="31" t="s">
        <v>443</v>
      </c>
      <c r="D347" s="328">
        <v>17</v>
      </c>
      <c r="E347" s="31" t="s">
        <v>195</v>
      </c>
      <c r="F347" s="46">
        <v>225</v>
      </c>
      <c r="G347" s="46">
        <v>15.577241379310346</v>
      </c>
      <c r="H347" s="46">
        <v>25.246865214689635</v>
      </c>
      <c r="I347" s="72">
        <v>1.1390980826699541E-2</v>
      </c>
      <c r="J347" s="72">
        <v>-1.3531347853103668</v>
      </c>
      <c r="K347" s="46">
        <v>-1.292945487430893</v>
      </c>
      <c r="L347" s="72">
        <v>9.8945465438343445E-3</v>
      </c>
      <c r="M347" s="21"/>
      <c r="N347" s="45"/>
      <c r="O347" s="45"/>
    </row>
    <row r="348" spans="1:15" x14ac:dyDescent="0.25">
      <c r="A348" s="13"/>
      <c r="B348" s="13">
        <v>57</v>
      </c>
      <c r="C348" s="47" t="s">
        <v>442</v>
      </c>
      <c r="D348" s="330"/>
      <c r="E348" s="47" t="s">
        <v>195</v>
      </c>
      <c r="F348" s="48">
        <v>225</v>
      </c>
      <c r="G348" s="48">
        <v>15.577241379310346</v>
      </c>
      <c r="H348" s="48">
        <v>25.4643653000015</v>
      </c>
      <c r="I348" s="73">
        <v>1.1390980826699541E-2</v>
      </c>
      <c r="J348" s="73">
        <v>-1.1356346999985014</v>
      </c>
      <c r="K348" s="48">
        <v>-0.68774545976375479</v>
      </c>
      <c r="L348" s="73">
        <v>9.8945465438343445E-3</v>
      </c>
      <c r="M348" s="21"/>
      <c r="N348" s="45"/>
      <c r="O348" s="45"/>
    </row>
    <row r="349" spans="1:15" x14ac:dyDescent="0.25">
      <c r="A349" s="13"/>
      <c r="B349" s="13">
        <v>58</v>
      </c>
      <c r="C349" s="31" t="s">
        <v>125</v>
      </c>
      <c r="D349" s="328">
        <v>18</v>
      </c>
      <c r="E349" s="31" t="s">
        <v>194</v>
      </c>
      <c r="F349" s="46">
        <v>220</v>
      </c>
      <c r="G349" s="46">
        <v>15.615172413793104</v>
      </c>
      <c r="H349" s="46">
        <v>23.798877982736421</v>
      </c>
      <c r="I349" s="72">
        <v>1.1390980826699541E-2</v>
      </c>
      <c r="J349" s="72">
        <v>-2.8011220172635802</v>
      </c>
      <c r="K349" s="46">
        <v>-1.7671549332103893</v>
      </c>
      <c r="L349" s="72">
        <v>9.8945465438343445E-3</v>
      </c>
      <c r="M349" s="21"/>
      <c r="N349" s="45"/>
      <c r="O349" s="45"/>
    </row>
    <row r="350" spans="1:15" x14ac:dyDescent="0.25">
      <c r="A350" s="13"/>
      <c r="B350" s="13">
        <v>59</v>
      </c>
      <c r="C350" s="31" t="s">
        <v>123</v>
      </c>
      <c r="D350" s="329"/>
      <c r="E350" s="31" t="s">
        <v>194</v>
      </c>
      <c r="F350" s="46">
        <v>220</v>
      </c>
      <c r="G350" s="46">
        <v>15.615172413793104</v>
      </c>
      <c r="H350" s="46">
        <v>24.465611438018819</v>
      </c>
      <c r="I350" s="72">
        <v>1.1390980826699541E-2</v>
      </c>
      <c r="J350" s="72">
        <v>-2.1343885619811829</v>
      </c>
      <c r="K350" s="46">
        <v>-2.9824220976748722E-2</v>
      </c>
      <c r="L350" s="72">
        <v>9.8945465438343445E-3</v>
      </c>
      <c r="M350" s="21"/>
      <c r="N350" s="45"/>
      <c r="O350" s="45"/>
    </row>
    <row r="351" spans="1:15" x14ac:dyDescent="0.25">
      <c r="A351" s="13"/>
      <c r="B351" s="13">
        <v>60</v>
      </c>
      <c r="C351" s="31" t="s">
        <v>124</v>
      </c>
      <c r="D351" s="329"/>
      <c r="E351" s="31" t="s">
        <v>194</v>
      </c>
      <c r="F351" s="46">
        <v>220</v>
      </c>
      <c r="G351" s="46">
        <v>15.615172413793104</v>
      </c>
      <c r="H351" s="46">
        <v>24.890639169705032</v>
      </c>
      <c r="I351" s="72">
        <v>1.1390980826699541E-2</v>
      </c>
      <c r="J351" s="72">
        <v>-1.709360830294969</v>
      </c>
      <c r="K351" s="46">
        <v>4.0906087657386604E-2</v>
      </c>
      <c r="L351" s="72">
        <v>9.8945465438343445E-3</v>
      </c>
      <c r="M351" s="21"/>
      <c r="N351" s="45"/>
      <c r="O351" s="45"/>
    </row>
    <row r="352" spans="1:15" x14ac:dyDescent="0.25">
      <c r="A352" s="13"/>
      <c r="B352" s="13">
        <v>61</v>
      </c>
      <c r="C352" s="47" t="s">
        <v>122</v>
      </c>
      <c r="D352" s="330"/>
      <c r="E352" s="47" t="s">
        <v>194</v>
      </c>
      <c r="F352" s="48">
        <v>220</v>
      </c>
      <c r="G352" s="48">
        <v>15.615172413793104</v>
      </c>
      <c r="H352" s="48">
        <v>23.872598248646963</v>
      </c>
      <c r="I352" s="73">
        <v>1.1390980826699541E-2</v>
      </c>
      <c r="J352" s="73">
        <v>-2.7274017513530389</v>
      </c>
      <c r="K352" s="48">
        <v>-2.1072157696647378</v>
      </c>
      <c r="L352" s="73">
        <v>9.8945465438343445E-3</v>
      </c>
      <c r="M352" s="21"/>
      <c r="N352" s="45"/>
      <c r="O352" s="45"/>
    </row>
    <row r="353" spans="1:15" x14ac:dyDescent="0.25">
      <c r="A353" s="13"/>
      <c r="B353" s="13">
        <v>62</v>
      </c>
      <c r="C353" s="31" t="s">
        <v>127</v>
      </c>
      <c r="D353" s="328">
        <v>19</v>
      </c>
      <c r="E353" s="31" t="s">
        <v>194</v>
      </c>
      <c r="F353" s="46">
        <v>219.8</v>
      </c>
      <c r="G353" s="46">
        <v>15.616689655172413</v>
      </c>
      <c r="H353" s="46">
        <v>25.631230439427963</v>
      </c>
      <c r="I353" s="72">
        <v>1.1390980826699541E-2</v>
      </c>
      <c r="J353" s="72">
        <v>-0.96876956057203856</v>
      </c>
      <c r="K353" s="46">
        <v>-0.30665250197655691</v>
      </c>
      <c r="L353" s="72">
        <v>9.8945465438343445E-3</v>
      </c>
      <c r="M353" s="21"/>
      <c r="N353" s="45"/>
      <c r="O353" s="45"/>
    </row>
    <row r="354" spans="1:15" x14ac:dyDescent="0.25">
      <c r="A354" s="13"/>
      <c r="B354" s="13">
        <v>63</v>
      </c>
      <c r="C354" s="47" t="s">
        <v>126</v>
      </c>
      <c r="D354" s="330"/>
      <c r="E354" s="47" t="s">
        <v>194</v>
      </c>
      <c r="F354" s="48">
        <v>219.8</v>
      </c>
      <c r="G354" s="48">
        <v>15.616689655172413</v>
      </c>
      <c r="H354" s="48">
        <v>24.903949908017363</v>
      </c>
      <c r="I354" s="73">
        <v>1.1390980826699541E-2</v>
      </c>
      <c r="J354" s="73">
        <v>-1.696050091982638</v>
      </c>
      <c r="K354" s="48">
        <v>-0.99750978377848432</v>
      </c>
      <c r="L354" s="73">
        <v>9.8945465438343445E-3</v>
      </c>
      <c r="M354" s="21"/>
      <c r="N354" s="45"/>
      <c r="O354" s="45"/>
    </row>
    <row r="355" spans="1:15" x14ac:dyDescent="0.25">
      <c r="A355" s="13"/>
      <c r="B355" s="13">
        <v>64</v>
      </c>
      <c r="C355" s="31" t="s">
        <v>129</v>
      </c>
      <c r="D355" s="328">
        <v>20</v>
      </c>
      <c r="E355" s="31" t="s">
        <v>193</v>
      </c>
      <c r="F355" s="46">
        <v>215.8</v>
      </c>
      <c r="G355" s="46">
        <v>15.64703448275862</v>
      </c>
      <c r="H355" s="46">
        <v>23.32793530711664</v>
      </c>
      <c r="I355" s="72">
        <v>1.1390980826699541E-2</v>
      </c>
      <c r="J355" s="72">
        <v>-3.2720646928833617</v>
      </c>
      <c r="K355" s="46">
        <v>-4.1240459598722721</v>
      </c>
      <c r="L355" s="72">
        <v>9.8945465438343445E-3</v>
      </c>
      <c r="M355" s="21"/>
      <c r="N355" s="45"/>
      <c r="O355" s="45"/>
    </row>
    <row r="356" spans="1:15" x14ac:dyDescent="0.25">
      <c r="A356" s="13"/>
      <c r="B356" s="13">
        <v>65</v>
      </c>
      <c r="C356" s="47" t="s">
        <v>128</v>
      </c>
      <c r="D356" s="330"/>
      <c r="E356" s="47" t="s">
        <v>193</v>
      </c>
      <c r="F356" s="48">
        <v>215.8</v>
      </c>
      <c r="G356" s="48">
        <v>15.64703448275862</v>
      </c>
      <c r="H356" s="48">
        <v>23.754395938212742</v>
      </c>
      <c r="I356" s="73">
        <v>1.1390980826699541E-2</v>
      </c>
      <c r="J356" s="73">
        <v>-2.8456040617872596</v>
      </c>
      <c r="K356" s="48">
        <v>-3.2761186597705252</v>
      </c>
      <c r="L356" s="73">
        <v>9.8945465438343445E-3</v>
      </c>
      <c r="M356" s="21"/>
      <c r="N356" s="45"/>
      <c r="O356" s="45"/>
    </row>
    <row r="357" spans="1:15" x14ac:dyDescent="0.25">
      <c r="A357" s="13"/>
      <c r="B357" s="13">
        <v>66</v>
      </c>
      <c r="C357" s="31" t="s">
        <v>131</v>
      </c>
      <c r="D357" s="328">
        <v>21</v>
      </c>
      <c r="E357" s="31" t="s">
        <v>193</v>
      </c>
      <c r="F357" s="46">
        <v>215.5</v>
      </c>
      <c r="G357" s="46">
        <v>15.649310344827587</v>
      </c>
      <c r="H357" s="46">
        <v>24.886033709634095</v>
      </c>
      <c r="I357" s="72">
        <v>1.1390980826699541E-2</v>
      </c>
      <c r="J357" s="72">
        <v>-1.7139662903659065</v>
      </c>
      <c r="K357" s="46">
        <v>-1.7957284654668502</v>
      </c>
      <c r="L357" s="72">
        <v>9.8945465438343445E-3</v>
      </c>
      <c r="M357" s="21"/>
      <c r="N357" s="45"/>
      <c r="O357" s="45"/>
    </row>
    <row r="358" spans="1:15" x14ac:dyDescent="0.25">
      <c r="A358" s="13"/>
      <c r="B358" s="13">
        <v>67</v>
      </c>
      <c r="C358" s="47" t="s">
        <v>130</v>
      </c>
      <c r="D358" s="330"/>
      <c r="E358" s="47" t="s">
        <v>193</v>
      </c>
      <c r="F358" s="48">
        <v>215.5</v>
      </c>
      <c r="G358" s="48">
        <v>15.649310344827587</v>
      </c>
      <c r="H358" s="48">
        <v>25.020236242490537</v>
      </c>
      <c r="I358" s="73">
        <v>1.1390980826699541E-2</v>
      </c>
      <c r="J358" s="73">
        <v>-1.5797637575094647</v>
      </c>
      <c r="K358" s="48">
        <v>-1.4861861979385629</v>
      </c>
      <c r="L358" s="73">
        <v>9.8945465438343445E-3</v>
      </c>
      <c r="M358" s="21"/>
      <c r="N358" s="45"/>
      <c r="O358" s="45"/>
    </row>
    <row r="359" spans="1:15" x14ac:dyDescent="0.25">
      <c r="A359" s="13"/>
      <c r="B359" s="13">
        <v>68</v>
      </c>
      <c r="C359" s="31" t="s">
        <v>137</v>
      </c>
      <c r="D359" s="328">
        <v>22</v>
      </c>
      <c r="E359" s="31" t="s">
        <v>193</v>
      </c>
      <c r="F359" s="46">
        <v>215.2</v>
      </c>
      <c r="G359" s="46">
        <v>15.651586206896551</v>
      </c>
      <c r="H359" s="46">
        <v>24.748267555863759</v>
      </c>
      <c r="I359" s="72">
        <v>1.1390980826699541E-2</v>
      </c>
      <c r="J359" s="72">
        <v>-1.8517324441362426</v>
      </c>
      <c r="K359" s="46">
        <v>-1.8917897164778559</v>
      </c>
      <c r="L359" s="72">
        <v>9.8945465438343445E-3</v>
      </c>
      <c r="M359" s="21"/>
      <c r="N359" s="45"/>
      <c r="O359" s="45"/>
    </row>
    <row r="360" spans="1:15" x14ac:dyDescent="0.25">
      <c r="A360" s="13"/>
      <c r="B360" s="13">
        <v>69</v>
      </c>
      <c r="C360" s="31" t="s">
        <v>136</v>
      </c>
      <c r="D360" s="329"/>
      <c r="E360" s="31" t="s">
        <v>193</v>
      </c>
      <c r="F360" s="46">
        <v>215.2</v>
      </c>
      <c r="G360" s="46">
        <v>15.651586206896551</v>
      </c>
      <c r="H360" s="46">
        <v>24.938488492216621</v>
      </c>
      <c r="I360" s="72">
        <v>1.1390980826699541E-2</v>
      </c>
      <c r="J360" s="72">
        <v>-1.6615115077833806</v>
      </c>
      <c r="K360" s="46">
        <v>-0.93675056451913452</v>
      </c>
      <c r="L360" s="72">
        <v>9.8945465438343445E-3</v>
      </c>
      <c r="M360" s="21"/>
      <c r="N360" s="45"/>
      <c r="O360" s="45"/>
    </row>
    <row r="361" spans="1:15" x14ac:dyDescent="0.25">
      <c r="A361" s="13"/>
      <c r="B361" s="13">
        <v>70</v>
      </c>
      <c r="C361" s="31" t="s">
        <v>135</v>
      </c>
      <c r="D361" s="329"/>
      <c r="E361" s="31" t="s">
        <v>193</v>
      </c>
      <c r="F361" s="46">
        <v>215.2</v>
      </c>
      <c r="G361" s="46">
        <v>15.651586206896551</v>
      </c>
      <c r="H361" s="46">
        <v>25.06151519924196</v>
      </c>
      <c r="I361" s="72">
        <v>1.1390980826699541E-2</v>
      </c>
      <c r="J361" s="72">
        <v>-1.5384848007580416</v>
      </c>
      <c r="K361" s="46">
        <v>-1.4098871960328341</v>
      </c>
      <c r="L361" s="72">
        <v>9.8945465438343445E-3</v>
      </c>
      <c r="M361" s="21"/>
      <c r="N361" s="45"/>
      <c r="O361" s="45"/>
    </row>
    <row r="362" spans="1:15" x14ac:dyDescent="0.25">
      <c r="A362" s="13"/>
      <c r="B362" s="13">
        <v>71</v>
      </c>
      <c r="C362" s="31" t="s">
        <v>134</v>
      </c>
      <c r="D362" s="329"/>
      <c r="E362" s="31" t="s">
        <v>193</v>
      </c>
      <c r="F362" s="46">
        <v>215.2</v>
      </c>
      <c r="G362" s="46">
        <v>15.651586206896551</v>
      </c>
      <c r="H362" s="46">
        <v>24.74417356046386</v>
      </c>
      <c r="I362" s="72">
        <v>1.1390980826699541E-2</v>
      </c>
      <c r="J362" s="72">
        <v>-1.8558264395361412</v>
      </c>
      <c r="K362" s="46">
        <v>-1.1890745467671417</v>
      </c>
      <c r="L362" s="72">
        <v>9.8945465438343445E-3</v>
      </c>
      <c r="M362" s="21"/>
      <c r="N362" s="45"/>
      <c r="O362" s="45"/>
    </row>
    <row r="363" spans="1:15" x14ac:dyDescent="0.25">
      <c r="A363" s="13"/>
      <c r="B363" s="13">
        <v>72</v>
      </c>
      <c r="C363" s="31" t="s">
        <v>133</v>
      </c>
      <c r="D363" s="329"/>
      <c r="E363" s="31" t="s">
        <v>193</v>
      </c>
      <c r="F363" s="46">
        <v>215.2</v>
      </c>
      <c r="G363" s="46">
        <v>15.651586206896551</v>
      </c>
      <c r="H363" s="46">
        <v>24.992643896970748</v>
      </c>
      <c r="I363" s="72">
        <v>1.1390980826699541E-2</v>
      </c>
      <c r="J363" s="72">
        <v>-1.6073561030292538</v>
      </c>
      <c r="K363" s="46">
        <v>-1.8585903869887872</v>
      </c>
      <c r="L363" s="72">
        <v>9.8945465438343445E-3</v>
      </c>
      <c r="M363" s="21"/>
      <c r="N363" s="45"/>
      <c r="O363" s="45"/>
    </row>
    <row r="364" spans="1:15" x14ac:dyDescent="0.25">
      <c r="A364" s="13"/>
      <c r="B364" s="13">
        <v>73</v>
      </c>
      <c r="C364" s="47" t="s">
        <v>132</v>
      </c>
      <c r="D364" s="330"/>
      <c r="E364" s="47" t="s">
        <v>193</v>
      </c>
      <c r="F364" s="48">
        <v>215.2</v>
      </c>
      <c r="G364" s="48">
        <v>15.651586206896551</v>
      </c>
      <c r="H364" s="48">
        <v>25.215539768748076</v>
      </c>
      <c r="I364" s="73">
        <v>1.1390980826699541E-2</v>
      </c>
      <c r="J364" s="73">
        <v>-1.384460231251925</v>
      </c>
      <c r="K364" s="48">
        <v>-1.5527325956475715</v>
      </c>
      <c r="L364" s="73">
        <v>9.8945465438343445E-3</v>
      </c>
      <c r="M364" s="21"/>
      <c r="N364" s="45"/>
      <c r="O364" s="45"/>
    </row>
    <row r="365" spans="1:15" x14ac:dyDescent="0.25">
      <c r="A365" s="13"/>
      <c r="B365" s="13">
        <v>74</v>
      </c>
      <c r="C365" s="31" t="s">
        <v>160</v>
      </c>
      <c r="D365" s="328">
        <v>23</v>
      </c>
      <c r="E365" s="31" t="s">
        <v>192</v>
      </c>
      <c r="F365" s="46">
        <v>177</v>
      </c>
      <c r="G365" s="46">
        <v>15.941379310344828</v>
      </c>
      <c r="H365" s="46">
        <v>24.141124142355633</v>
      </c>
      <c r="I365" s="72">
        <v>1.1390980826699541E-2</v>
      </c>
      <c r="J365" s="72">
        <v>-2.4588758576443688</v>
      </c>
      <c r="K365" s="46">
        <v>-0.24260039984884935</v>
      </c>
      <c r="L365" s="72">
        <v>9.8945465438343445E-3</v>
      </c>
      <c r="M365" s="21"/>
      <c r="N365" s="45"/>
      <c r="O365" s="45"/>
    </row>
    <row r="366" spans="1:15" x14ac:dyDescent="0.25">
      <c r="A366" s="13"/>
      <c r="B366" s="13">
        <v>75</v>
      </c>
      <c r="C366" s="47" t="s">
        <v>161</v>
      </c>
      <c r="D366" s="330"/>
      <c r="E366" s="47" t="s">
        <v>192</v>
      </c>
      <c r="F366" s="48">
        <v>177</v>
      </c>
      <c r="G366" s="48">
        <v>15.941379310344828</v>
      </c>
      <c r="H366" s="48">
        <v>24.925645614986024</v>
      </c>
      <c r="I366" s="73">
        <v>1.1390980826699541E-2</v>
      </c>
      <c r="J366" s="73">
        <v>-1.6743543850139773</v>
      </c>
      <c r="K366" s="48">
        <v>3.9223592504066776E-2</v>
      </c>
      <c r="L366" s="73">
        <v>9.8945465438343445E-3</v>
      </c>
      <c r="M366" s="21"/>
      <c r="N366" s="45"/>
      <c r="O366" s="45"/>
    </row>
    <row r="367" spans="1:15" x14ac:dyDescent="0.25">
      <c r="A367" s="13"/>
      <c r="B367" s="13">
        <v>76</v>
      </c>
      <c r="C367" s="31" t="s">
        <v>158</v>
      </c>
      <c r="D367" s="328">
        <v>24</v>
      </c>
      <c r="E367" s="31" t="s">
        <v>191</v>
      </c>
      <c r="F367" s="46">
        <v>168.6</v>
      </c>
      <c r="G367" s="46">
        <v>16.481801346801348</v>
      </c>
      <c r="H367" s="46">
        <v>23.817536500733784</v>
      </c>
      <c r="I367" s="72">
        <v>1.1390980826699541E-2</v>
      </c>
      <c r="J367" s="72">
        <v>-2.7824634992662176</v>
      </c>
      <c r="K367" s="46">
        <v>-3.8334842788770422</v>
      </c>
      <c r="L367" s="72">
        <v>9.8945465438343445E-3</v>
      </c>
      <c r="M367" s="21"/>
      <c r="N367" s="45"/>
      <c r="O367" s="45"/>
    </row>
    <row r="368" spans="1:15" x14ac:dyDescent="0.25">
      <c r="A368" s="13"/>
      <c r="B368" s="13">
        <v>77</v>
      </c>
      <c r="C368" s="47" t="s">
        <v>159</v>
      </c>
      <c r="D368" s="330"/>
      <c r="E368" s="47" t="s">
        <v>191</v>
      </c>
      <c r="F368" s="48">
        <v>168.6</v>
      </c>
      <c r="G368" s="48">
        <v>16.481801346801348</v>
      </c>
      <c r="H368" s="48">
        <v>23.352550356007256</v>
      </c>
      <c r="I368" s="73">
        <v>1.1390980826699541E-2</v>
      </c>
      <c r="J368" s="73">
        <v>-3.2474496439927449</v>
      </c>
      <c r="K368" s="48">
        <v>-6.0282757010453123</v>
      </c>
      <c r="L368" s="73">
        <v>9.8945465438343445E-3</v>
      </c>
      <c r="M368" s="21"/>
      <c r="N368" s="45"/>
      <c r="O368" s="45"/>
    </row>
    <row r="369" spans="1:15" x14ac:dyDescent="0.25">
      <c r="A369" s="13"/>
      <c r="B369" s="13">
        <v>78</v>
      </c>
      <c r="C369" s="47" t="s">
        <v>162</v>
      </c>
      <c r="D369" s="47">
        <v>25</v>
      </c>
      <c r="E369" s="47" t="s">
        <v>190</v>
      </c>
      <c r="F369" s="48">
        <v>115.1</v>
      </c>
      <c r="G369" s="48">
        <v>16.744034024896266</v>
      </c>
      <c r="H369" s="48">
        <v>24.816300335661825</v>
      </c>
      <c r="I369" s="73">
        <v>1.1390980826699541E-2</v>
      </c>
      <c r="J369" s="73">
        <v>-1.7836996643381759</v>
      </c>
      <c r="K369" s="48">
        <v>-1.5653813077808152</v>
      </c>
      <c r="L369" s="73">
        <v>9.8945465438343445E-3</v>
      </c>
      <c r="M369" s="21"/>
      <c r="N369" s="45"/>
      <c r="O369" s="45"/>
    </row>
    <row r="370" spans="1:15" x14ac:dyDescent="0.25">
      <c r="A370" s="13"/>
      <c r="B370" s="13">
        <v>79</v>
      </c>
      <c r="C370" s="31" t="s">
        <v>156</v>
      </c>
      <c r="D370" s="328">
        <v>26</v>
      </c>
      <c r="E370" s="31" t="s">
        <v>189</v>
      </c>
      <c r="F370" s="46">
        <v>114.8</v>
      </c>
      <c r="G370" s="46">
        <v>16.745313692946059</v>
      </c>
      <c r="H370" s="46">
        <v>25.670265876978224</v>
      </c>
      <c r="I370" s="72">
        <v>1.1390980826699541E-2</v>
      </c>
      <c r="J370" s="72">
        <v>-0.92973412302177749</v>
      </c>
      <c r="K370" s="46">
        <v>-0.88103030963806284</v>
      </c>
      <c r="L370" s="72">
        <v>9.8945465438343445E-3</v>
      </c>
      <c r="M370" s="21"/>
      <c r="N370" s="45"/>
      <c r="O370" s="45"/>
    </row>
    <row r="371" spans="1:15" x14ac:dyDescent="0.25">
      <c r="A371" s="13"/>
      <c r="B371" s="13">
        <v>80</v>
      </c>
      <c r="C371" s="47" t="s">
        <v>157</v>
      </c>
      <c r="D371" s="330"/>
      <c r="E371" s="47" t="s">
        <v>189</v>
      </c>
      <c r="F371" s="48">
        <v>114.8</v>
      </c>
      <c r="G371" s="48">
        <v>16.745313692946059</v>
      </c>
      <c r="H371" s="48">
        <v>24.938213246652563</v>
      </c>
      <c r="I371" s="73">
        <v>1.1390980826699541E-2</v>
      </c>
      <c r="J371" s="73">
        <v>-1.6617867533474389</v>
      </c>
      <c r="K371" s="48">
        <v>-1.3575316507073423</v>
      </c>
      <c r="L371" s="73">
        <v>9.8945465438343445E-3</v>
      </c>
      <c r="M371" s="21"/>
      <c r="N371" s="45"/>
      <c r="O371" s="45"/>
    </row>
    <row r="372" spans="1:15" x14ac:dyDescent="0.25">
      <c r="A372" s="13"/>
      <c r="B372" s="13">
        <v>81</v>
      </c>
      <c r="C372" s="31" t="s">
        <v>152</v>
      </c>
      <c r="D372" s="328">
        <v>27</v>
      </c>
      <c r="E372" s="31" t="s">
        <v>189</v>
      </c>
      <c r="F372" s="46">
        <v>114.3</v>
      </c>
      <c r="G372" s="46">
        <v>16.747446473029044</v>
      </c>
      <c r="H372" s="46">
        <v>24.341450455877013</v>
      </c>
      <c r="I372" s="72">
        <v>1.1390980826699541E-2</v>
      </c>
      <c r="J372" s="72">
        <v>-2.2585495441229888</v>
      </c>
      <c r="K372" s="46">
        <v>-2.2654825211472005</v>
      </c>
      <c r="L372" s="72">
        <v>9.8945465438343445E-3</v>
      </c>
      <c r="M372" s="21"/>
      <c r="N372" s="45"/>
      <c r="O372" s="45"/>
    </row>
    <row r="373" spans="1:15" x14ac:dyDescent="0.25">
      <c r="A373" s="13"/>
      <c r="B373" s="13">
        <v>82</v>
      </c>
      <c r="C373" s="31" t="s">
        <v>153</v>
      </c>
      <c r="D373" s="329"/>
      <c r="E373" s="31" t="s">
        <v>189</v>
      </c>
      <c r="F373" s="46">
        <v>114.3</v>
      </c>
      <c r="G373" s="46">
        <v>16.747446473029044</v>
      </c>
      <c r="H373" s="46">
        <v>23.957141443931985</v>
      </c>
      <c r="I373" s="72">
        <v>1.1390980826699541E-2</v>
      </c>
      <c r="J373" s="72">
        <v>-2.6428585560680169</v>
      </c>
      <c r="K373" s="46">
        <v>-1.9512348576166239</v>
      </c>
      <c r="L373" s="72">
        <v>9.8945465438343445E-3</v>
      </c>
      <c r="M373" s="21"/>
      <c r="N373" s="45"/>
      <c r="O373" s="45"/>
    </row>
    <row r="374" spans="1:15" x14ac:dyDescent="0.25">
      <c r="A374" s="13"/>
      <c r="B374" s="13">
        <v>83</v>
      </c>
      <c r="C374" s="31" t="s">
        <v>154</v>
      </c>
      <c r="D374" s="329"/>
      <c r="E374" s="31" t="s">
        <v>189</v>
      </c>
      <c r="F374" s="46">
        <v>114.3</v>
      </c>
      <c r="G374" s="46">
        <v>16.747446473029044</v>
      </c>
      <c r="H374" s="46">
        <v>23.073405706517299</v>
      </c>
      <c r="I374" s="72">
        <v>1.1390980826699541E-2</v>
      </c>
      <c r="J374" s="72">
        <v>-3.5265942934827024</v>
      </c>
      <c r="K374" s="46">
        <v>-4.9312869058008397</v>
      </c>
      <c r="L374" s="72">
        <v>9.8945465438343445E-3</v>
      </c>
      <c r="M374" s="21"/>
      <c r="N374" s="45"/>
      <c r="O374" s="45"/>
    </row>
    <row r="375" spans="1:15" x14ac:dyDescent="0.25">
      <c r="A375" s="13"/>
      <c r="B375" s="13">
        <v>84</v>
      </c>
      <c r="C375" s="47" t="s">
        <v>155</v>
      </c>
      <c r="D375" s="330"/>
      <c r="E375" s="47" t="s">
        <v>189</v>
      </c>
      <c r="F375" s="48">
        <v>114.3</v>
      </c>
      <c r="G375" s="48">
        <v>16.747446473029044</v>
      </c>
      <c r="H375" s="48">
        <v>22.708092949236775</v>
      </c>
      <c r="I375" s="73">
        <v>1.1390980826699541E-2</v>
      </c>
      <c r="J375" s="73">
        <v>-3.8919070507632263</v>
      </c>
      <c r="K375" s="48">
        <v>-5.6209473675156545</v>
      </c>
      <c r="L375" s="73">
        <v>9.8945465438343445E-3</v>
      </c>
      <c r="M375" s="21"/>
      <c r="N375" s="45"/>
      <c r="O375" s="45"/>
    </row>
    <row r="376" spans="1:15" x14ac:dyDescent="0.25">
      <c r="A376" s="13"/>
      <c r="B376" s="13">
        <v>85</v>
      </c>
      <c r="C376" s="31" t="s">
        <v>150</v>
      </c>
      <c r="D376" s="328">
        <v>28</v>
      </c>
      <c r="E376" s="31" t="s">
        <v>189</v>
      </c>
      <c r="F376" s="46">
        <v>113.8</v>
      </c>
      <c r="G376" s="46">
        <v>16.749579253112032</v>
      </c>
      <c r="H376" s="46">
        <v>25.292013711317761</v>
      </c>
      <c r="I376" s="72">
        <v>1.1390980826699541E-2</v>
      </c>
      <c r="J376" s="72">
        <v>-1.3079862886822404</v>
      </c>
      <c r="K376" s="46">
        <v>-1.3150282484052567</v>
      </c>
      <c r="L376" s="72">
        <v>9.8945465438343445E-3</v>
      </c>
      <c r="M376" s="21"/>
      <c r="N376" s="45"/>
      <c r="O376" s="45"/>
    </row>
    <row r="377" spans="1:15" x14ac:dyDescent="0.25">
      <c r="A377" s="13"/>
      <c r="B377" s="13">
        <v>86</v>
      </c>
      <c r="C377" s="47" t="s">
        <v>151</v>
      </c>
      <c r="D377" s="330"/>
      <c r="E377" s="47" t="s">
        <v>189</v>
      </c>
      <c r="F377" s="48">
        <v>113.8</v>
      </c>
      <c r="G377" s="48">
        <v>16.749579253112032</v>
      </c>
      <c r="H377" s="48">
        <v>25.388665919894489</v>
      </c>
      <c r="I377" s="73">
        <v>1.1390980826699541E-2</v>
      </c>
      <c r="J377" s="73">
        <v>-1.2113340801055124</v>
      </c>
      <c r="K377" s="48">
        <v>-1.425097455292794</v>
      </c>
      <c r="L377" s="73">
        <v>9.8945465438343445E-3</v>
      </c>
      <c r="M377" s="21"/>
      <c r="N377" s="45"/>
      <c r="O377" s="45"/>
    </row>
    <row r="378" spans="1:15" x14ac:dyDescent="0.25">
      <c r="A378" s="13"/>
      <c r="B378" s="13">
        <v>87</v>
      </c>
      <c r="C378" s="31" t="s">
        <v>148</v>
      </c>
      <c r="D378" s="328">
        <v>29</v>
      </c>
      <c r="E378" s="31" t="s">
        <v>188</v>
      </c>
      <c r="F378" s="46">
        <v>30.7</v>
      </c>
      <c r="G378" s="46">
        <v>17.104047302904565</v>
      </c>
      <c r="H378" s="46">
        <v>25.271912498785284</v>
      </c>
      <c r="I378" s="72">
        <v>1.1390980826699541E-2</v>
      </c>
      <c r="J378" s="72">
        <v>-1.3280875012147177</v>
      </c>
      <c r="K378" s="46">
        <v>-0.45394870687685679</v>
      </c>
      <c r="L378" s="72">
        <v>9.8945465438343445E-3</v>
      </c>
      <c r="M378" s="21"/>
      <c r="N378" s="45"/>
      <c r="O378" s="45"/>
    </row>
    <row r="379" spans="1:15" x14ac:dyDescent="0.25">
      <c r="A379" s="13"/>
      <c r="B379" s="13">
        <v>88</v>
      </c>
      <c r="C379" s="47" t="s">
        <v>149</v>
      </c>
      <c r="D379" s="330"/>
      <c r="E379" s="47" t="s">
        <v>188</v>
      </c>
      <c r="F379" s="48">
        <v>30.7</v>
      </c>
      <c r="G379" s="48">
        <v>17.104047302904565</v>
      </c>
      <c r="H379" s="48">
        <v>25.27974273298933</v>
      </c>
      <c r="I379" s="73">
        <v>1.1390980826699541E-2</v>
      </c>
      <c r="J379" s="73">
        <v>-1.3202572670106711</v>
      </c>
      <c r="K379" s="48">
        <v>-0.41370701892499007</v>
      </c>
      <c r="L379" s="73">
        <v>9.8945465438343445E-3</v>
      </c>
      <c r="M379" s="21"/>
      <c r="N379" s="45"/>
      <c r="O379" s="45"/>
    </row>
    <row r="380" spans="1:15" x14ac:dyDescent="0.25">
      <c r="A380" s="13"/>
      <c r="B380" s="13">
        <v>89</v>
      </c>
      <c r="C380" s="31" t="s">
        <v>146</v>
      </c>
      <c r="D380" s="328">
        <v>30</v>
      </c>
      <c r="E380" s="31" t="s">
        <v>188</v>
      </c>
      <c r="F380" s="46">
        <v>30.2</v>
      </c>
      <c r="G380" s="46">
        <v>17.106180082987553</v>
      </c>
      <c r="H380" s="46">
        <v>25.220175701666196</v>
      </c>
      <c r="I380" s="72">
        <v>1.1390980826699541E-2</v>
      </c>
      <c r="J380" s="72">
        <v>-1.3798242983338049</v>
      </c>
      <c r="K380" s="46">
        <v>-0.26060744825347898</v>
      </c>
      <c r="L380" s="72">
        <v>9.8945465438343445E-3</v>
      </c>
      <c r="M380" s="21"/>
      <c r="N380" s="45"/>
      <c r="O380" s="45"/>
    </row>
    <row r="381" spans="1:15" x14ac:dyDescent="0.25">
      <c r="A381" s="13"/>
      <c r="B381" s="13">
        <v>90</v>
      </c>
      <c r="C381" s="47" t="s">
        <v>147</v>
      </c>
      <c r="D381" s="330"/>
      <c r="E381" s="47" t="s">
        <v>188</v>
      </c>
      <c r="F381" s="48">
        <v>30.2</v>
      </c>
      <c r="G381" s="48">
        <v>17.106180082987553</v>
      </c>
      <c r="H381" s="48">
        <v>25.381600215885079</v>
      </c>
      <c r="I381" s="73">
        <v>1.1390980826699541E-2</v>
      </c>
      <c r="J381" s="73">
        <v>-1.2183997841149221</v>
      </c>
      <c r="K381" s="48">
        <v>-0.28690499571999617</v>
      </c>
      <c r="L381" s="73">
        <v>9.8945465438343445E-3</v>
      </c>
      <c r="M381" s="21"/>
      <c r="N381" s="45"/>
      <c r="O381" s="45"/>
    </row>
    <row r="382" spans="1:15" x14ac:dyDescent="0.25">
      <c r="A382" s="13"/>
      <c r="B382" s="13">
        <v>91</v>
      </c>
      <c r="C382" s="31" t="s">
        <v>138</v>
      </c>
      <c r="D382" s="328">
        <v>31</v>
      </c>
      <c r="E382" s="31" t="s">
        <v>188</v>
      </c>
      <c r="F382" s="46">
        <v>29.1</v>
      </c>
      <c r="G382" s="46">
        <v>17.110872199170124</v>
      </c>
      <c r="H382" s="46">
        <v>24.642076124249211</v>
      </c>
      <c r="I382" s="72">
        <v>1.1390980826699541E-2</v>
      </c>
      <c r="J382" s="72">
        <v>-1.9579238757507902</v>
      </c>
      <c r="K382" s="46">
        <v>-2.5709346118520071</v>
      </c>
      <c r="L382" s="72">
        <v>9.8945465438343445E-3</v>
      </c>
      <c r="M382" s="21"/>
      <c r="N382" s="45"/>
      <c r="O382" s="45"/>
    </row>
    <row r="383" spans="1:15" x14ac:dyDescent="0.25">
      <c r="A383" s="13"/>
      <c r="B383" s="13">
        <v>92</v>
      </c>
      <c r="C383" s="31" t="s">
        <v>139</v>
      </c>
      <c r="D383" s="329"/>
      <c r="E383" s="31" t="s">
        <v>188</v>
      </c>
      <c r="F383" s="46">
        <v>29.1</v>
      </c>
      <c r="G383" s="46">
        <v>17.110872199170124</v>
      </c>
      <c r="H383" s="46">
        <v>23.945582989749834</v>
      </c>
      <c r="I383" s="72">
        <v>1.1390980826699541E-2</v>
      </c>
      <c r="J383" s="72">
        <v>-2.6544170102501674</v>
      </c>
      <c r="K383" s="46">
        <v>-3.2396291889053912</v>
      </c>
      <c r="L383" s="72">
        <v>9.8945465438343445E-3</v>
      </c>
      <c r="M383" s="21"/>
      <c r="N383" s="45"/>
      <c r="O383" s="45"/>
    </row>
    <row r="384" spans="1:15" x14ac:dyDescent="0.25">
      <c r="A384" s="13"/>
      <c r="B384" s="13">
        <v>93</v>
      </c>
      <c r="C384" s="31" t="s">
        <v>142</v>
      </c>
      <c r="D384" s="329"/>
      <c r="E384" s="31" t="s">
        <v>188</v>
      </c>
      <c r="F384" s="46">
        <v>29.1</v>
      </c>
      <c r="G384" s="46">
        <v>17.110872199170124</v>
      </c>
      <c r="H384" s="46">
        <v>23.435766804699902</v>
      </c>
      <c r="I384" s="72">
        <v>1.1390980826699541E-2</v>
      </c>
      <c r="J384" s="72">
        <v>-3.1642331953000991</v>
      </c>
      <c r="K384" s="46">
        <v>-3.6072583401806178</v>
      </c>
      <c r="L384" s="72">
        <v>9.8945465438343445E-3</v>
      </c>
      <c r="M384" s="21"/>
      <c r="N384" s="45"/>
      <c r="O384" s="45"/>
    </row>
    <row r="385" spans="1:15" x14ac:dyDescent="0.25">
      <c r="A385" s="13"/>
      <c r="B385" s="13">
        <v>94</v>
      </c>
      <c r="C385" s="31" t="s">
        <v>143</v>
      </c>
      <c r="D385" s="329"/>
      <c r="E385" s="31" t="s">
        <v>188</v>
      </c>
      <c r="F385" s="46">
        <v>29.1</v>
      </c>
      <c r="G385" s="46">
        <v>17.110872199170124</v>
      </c>
      <c r="H385" s="46">
        <v>23.611340411633876</v>
      </c>
      <c r="I385" s="72">
        <v>1.1390980826699541E-2</v>
      </c>
      <c r="J385" s="72">
        <v>-2.9886595883661258</v>
      </c>
      <c r="K385" s="46">
        <v>-3.4354896129068822</v>
      </c>
      <c r="L385" s="72">
        <v>9.8945465438343445E-3</v>
      </c>
      <c r="M385" s="21"/>
      <c r="N385" s="45"/>
      <c r="O385" s="45"/>
    </row>
    <row r="386" spans="1:15" x14ac:dyDescent="0.25">
      <c r="A386" s="13"/>
      <c r="B386" s="13">
        <v>95</v>
      </c>
      <c r="C386" s="31" t="s">
        <v>144</v>
      </c>
      <c r="D386" s="329"/>
      <c r="E386" s="31" t="s">
        <v>188</v>
      </c>
      <c r="F386" s="46">
        <v>29.1</v>
      </c>
      <c r="G386" s="46">
        <v>17.110872199170124</v>
      </c>
      <c r="H386" s="46">
        <v>24.537041212195813</v>
      </c>
      <c r="I386" s="72">
        <v>1.1390980826699541E-2</v>
      </c>
      <c r="J386" s="72">
        <v>-2.0629587878041882</v>
      </c>
      <c r="K386" s="46">
        <v>-2.8196673115049089</v>
      </c>
      <c r="L386" s="72">
        <v>9.8945465438343445E-3</v>
      </c>
      <c r="M386" s="21"/>
      <c r="N386" s="45"/>
      <c r="O386" s="45"/>
    </row>
    <row r="387" spans="1:15" x14ac:dyDescent="0.25">
      <c r="A387" s="13"/>
      <c r="B387" s="13">
        <v>96</v>
      </c>
      <c r="C387" s="47" t="s">
        <v>145</v>
      </c>
      <c r="D387" s="330"/>
      <c r="E387" s="47" t="s">
        <v>188</v>
      </c>
      <c r="F387" s="48">
        <v>29.1</v>
      </c>
      <c r="G387" s="48">
        <v>17.110872199170124</v>
      </c>
      <c r="H387" s="48">
        <v>23.753126778177116</v>
      </c>
      <c r="I387" s="73">
        <v>1.1390980826699541E-2</v>
      </c>
      <c r="J387" s="73">
        <v>-2.8468732218228858</v>
      </c>
      <c r="K387" s="48">
        <v>-2.8489075600501863</v>
      </c>
      <c r="L387" s="73">
        <v>9.8945465438343445E-3</v>
      </c>
      <c r="M387" s="21"/>
      <c r="N387" s="45"/>
      <c r="O387" s="45"/>
    </row>
    <row r="388" spans="1:15" x14ac:dyDescent="0.25">
      <c r="A388" s="13"/>
      <c r="B388" s="13">
        <v>97</v>
      </c>
      <c r="C388" s="49" t="s">
        <v>163</v>
      </c>
      <c r="D388" s="49">
        <v>32</v>
      </c>
      <c r="E388" s="49" t="s">
        <v>187</v>
      </c>
      <c r="F388" s="50">
        <v>26.7</v>
      </c>
      <c r="G388" s="50">
        <v>17.121109543568465</v>
      </c>
      <c r="H388" s="50">
        <v>23.493585109390487</v>
      </c>
      <c r="I388" s="50">
        <v>1.1390980826699541E-2</v>
      </c>
      <c r="J388" s="73">
        <v>-3.1064148906095141</v>
      </c>
      <c r="K388" s="50">
        <v>-0.27039188873894543</v>
      </c>
      <c r="L388" s="50">
        <v>9.8945465438343445E-3</v>
      </c>
      <c r="M388" s="21"/>
      <c r="N388" s="45"/>
      <c r="O388" s="45"/>
    </row>
    <row r="389" spans="1:15" x14ac:dyDescent="0.25">
      <c r="A389" s="13"/>
      <c r="B389" s="13">
        <v>98</v>
      </c>
      <c r="C389" s="31" t="s">
        <v>141</v>
      </c>
      <c r="D389" s="328">
        <v>33</v>
      </c>
      <c r="E389" s="31" t="s">
        <v>185</v>
      </c>
      <c r="F389" s="46">
        <v>5</v>
      </c>
      <c r="G389" s="46">
        <v>17.213672199170102</v>
      </c>
      <c r="H389" s="46">
        <v>22.855166158768014</v>
      </c>
      <c r="I389" s="72">
        <v>1.1390980826699541E-2</v>
      </c>
      <c r="J389" s="72">
        <v>-3.744833841231987</v>
      </c>
      <c r="K389" s="46">
        <v>-5.8533029560309684</v>
      </c>
      <c r="L389" s="72">
        <v>9.8945465438343445E-3</v>
      </c>
      <c r="M389" s="21"/>
      <c r="N389" s="45"/>
      <c r="O389" s="45"/>
    </row>
    <row r="390" spans="1:15" x14ac:dyDescent="0.25">
      <c r="A390" s="13"/>
      <c r="B390" s="13">
        <v>99</v>
      </c>
      <c r="C390" s="47" t="s">
        <v>140</v>
      </c>
      <c r="D390" s="330"/>
      <c r="E390" s="47" t="s">
        <v>185</v>
      </c>
      <c r="F390" s="48">
        <v>5</v>
      </c>
      <c r="G390" s="48">
        <v>17.213672199170123</v>
      </c>
      <c r="H390" s="48">
        <v>24.868577066182723</v>
      </c>
      <c r="I390" s="73">
        <v>1.1390980826699541E-2</v>
      </c>
      <c r="J390" s="73">
        <v>-1.731422933817278</v>
      </c>
      <c r="K390" s="48">
        <v>-4.8541246224338384</v>
      </c>
      <c r="L390" s="73">
        <v>9.8945465438343445E-3</v>
      </c>
      <c r="M390" s="21"/>
      <c r="N390" s="45"/>
      <c r="O390" s="45"/>
    </row>
    <row r="391" spans="1:15" x14ac:dyDescent="0.25">
      <c r="A391" s="13"/>
      <c r="B391" s="13">
        <v>100</v>
      </c>
      <c r="C391" s="31" t="s">
        <v>120</v>
      </c>
      <c r="D391" s="328">
        <v>34</v>
      </c>
      <c r="E391" s="31" t="s">
        <v>186</v>
      </c>
      <c r="F391" s="46">
        <v>3</v>
      </c>
      <c r="G391" s="46">
        <v>17.222203319502075</v>
      </c>
      <c r="H391" s="46">
        <v>22.469240114769168</v>
      </c>
      <c r="I391" s="72">
        <v>1.1390980826699541E-2</v>
      </c>
      <c r="J391" s="72">
        <v>-4.1307598852308338</v>
      </c>
      <c r="K391" s="46">
        <v>-5.1758340589804686</v>
      </c>
      <c r="L391" s="72">
        <v>9.8945465438343445E-3</v>
      </c>
      <c r="M391" s="21"/>
      <c r="N391" s="45"/>
      <c r="O391" s="45"/>
    </row>
    <row r="392" spans="1:15" x14ac:dyDescent="0.25">
      <c r="A392" s="12"/>
      <c r="B392" s="12">
        <v>101</v>
      </c>
      <c r="C392" s="47" t="s">
        <v>121</v>
      </c>
      <c r="D392" s="330"/>
      <c r="E392" s="47" t="s">
        <v>186</v>
      </c>
      <c r="F392" s="48">
        <v>3</v>
      </c>
      <c r="G392" s="48">
        <v>17.222203319502075</v>
      </c>
      <c r="H392" s="48">
        <v>24.50070980346106</v>
      </c>
      <c r="I392" s="73">
        <v>1.1390980826699541E-2</v>
      </c>
      <c r="J392" s="73">
        <v>-2.0992901965389414</v>
      </c>
      <c r="K392" s="48">
        <v>-4.5041843625953</v>
      </c>
      <c r="L392" s="73">
        <v>9.8945465438343445E-3</v>
      </c>
      <c r="M392" s="21"/>
      <c r="N392" s="45"/>
      <c r="O392" s="45"/>
    </row>
    <row r="393" spans="1:15" x14ac:dyDescent="0.25">
      <c r="C393" s="21"/>
      <c r="D393" s="21"/>
      <c r="E393" s="21"/>
      <c r="F393" s="21"/>
      <c r="G393" s="21"/>
      <c r="H393" s="21"/>
      <c r="I393" s="28"/>
      <c r="J393" s="21"/>
      <c r="K393" s="21"/>
      <c r="L393" s="28"/>
      <c r="M393" s="21"/>
    </row>
  </sheetData>
  <sortState ref="N291:AB391">
    <sortCondition descending="1" ref="S291:S391"/>
  </sortState>
  <mergeCells count="115">
    <mergeCell ref="D54:D56"/>
    <mergeCell ref="D57:D59"/>
    <mergeCell ref="D60:D61"/>
    <mergeCell ref="D62:D64"/>
    <mergeCell ref="D65:D68"/>
    <mergeCell ref="D69:D71"/>
    <mergeCell ref="A1:L3"/>
    <mergeCell ref="D6:D7"/>
    <mergeCell ref="D47:D53"/>
    <mergeCell ref="D24:D26"/>
    <mergeCell ref="D19:D23"/>
    <mergeCell ref="D15:D18"/>
    <mergeCell ref="D12:D14"/>
    <mergeCell ref="D8:D11"/>
    <mergeCell ref="D27:D30"/>
    <mergeCell ref="D31:D33"/>
    <mergeCell ref="D34:D36"/>
    <mergeCell ref="D37:D42"/>
    <mergeCell ref="D43:D46"/>
    <mergeCell ref="D190:D192"/>
    <mergeCell ref="D204:D205"/>
    <mergeCell ref="D201:D203"/>
    <mergeCell ref="D199:D200"/>
    <mergeCell ref="D184:D185"/>
    <mergeCell ref="D186:D189"/>
    <mergeCell ref="D181:D183"/>
    <mergeCell ref="D177:D180"/>
    <mergeCell ref="D139:D143"/>
    <mergeCell ref="D144:D146"/>
    <mergeCell ref="D208:D209"/>
    <mergeCell ref="D206:D207"/>
    <mergeCell ref="D221:D222"/>
    <mergeCell ref="D219:D220"/>
    <mergeCell ref="D216:D218"/>
    <mergeCell ref="D214:D215"/>
    <mergeCell ref="D210:D213"/>
    <mergeCell ref="D195:D196"/>
    <mergeCell ref="D193:D194"/>
    <mergeCell ref="D251:D252"/>
    <mergeCell ref="D249:D250"/>
    <mergeCell ref="D247:D248"/>
    <mergeCell ref="D245:D246"/>
    <mergeCell ref="D243:D244"/>
    <mergeCell ref="D233:D234"/>
    <mergeCell ref="D239:D242"/>
    <mergeCell ref="D235:D238"/>
    <mergeCell ref="D223:D225"/>
    <mergeCell ref="D230:D231"/>
    <mergeCell ref="D226:D229"/>
    <mergeCell ref="D391:D392"/>
    <mergeCell ref="D389:D390"/>
    <mergeCell ref="D357:D358"/>
    <mergeCell ref="D355:D356"/>
    <mergeCell ref="D353:D354"/>
    <mergeCell ref="D349:D352"/>
    <mergeCell ref="D347:D348"/>
    <mergeCell ref="D341:D346"/>
    <mergeCell ref="D337:D340"/>
    <mergeCell ref="D269:D270"/>
    <mergeCell ref="D263:D268"/>
    <mergeCell ref="D259:D262"/>
    <mergeCell ref="D256:D258"/>
    <mergeCell ref="D253:D254"/>
    <mergeCell ref="D271:D273"/>
    <mergeCell ref="D287:D288"/>
    <mergeCell ref="D285:D286"/>
    <mergeCell ref="D281:D284"/>
    <mergeCell ref="D278:D279"/>
    <mergeCell ref="D276:D277"/>
    <mergeCell ref="D274:D275"/>
    <mergeCell ref="D72:D74"/>
    <mergeCell ref="D75:D79"/>
    <mergeCell ref="D95:D98"/>
    <mergeCell ref="D99:D101"/>
    <mergeCell ref="D103:D106"/>
    <mergeCell ref="D107:D110"/>
    <mergeCell ref="D91:D94"/>
    <mergeCell ref="D173:D175"/>
    <mergeCell ref="D171:D172"/>
    <mergeCell ref="D168:D170"/>
    <mergeCell ref="D160:D164"/>
    <mergeCell ref="D156:D159"/>
    <mergeCell ref="D153:D155"/>
    <mergeCell ref="D151:D152"/>
    <mergeCell ref="D149:D150"/>
    <mergeCell ref="D165:D167"/>
    <mergeCell ref="D114:D115"/>
    <mergeCell ref="D136:D138"/>
    <mergeCell ref="D111:D112"/>
    <mergeCell ref="D118:D122"/>
    <mergeCell ref="D125:D127"/>
    <mergeCell ref="D128:D135"/>
    <mergeCell ref="D298:D301"/>
    <mergeCell ref="D296:D297"/>
    <mergeCell ref="D292:D295"/>
    <mergeCell ref="D382:D387"/>
    <mergeCell ref="D380:D381"/>
    <mergeCell ref="D378:D379"/>
    <mergeCell ref="D376:D377"/>
    <mergeCell ref="D372:D375"/>
    <mergeCell ref="D370:D371"/>
    <mergeCell ref="D367:D368"/>
    <mergeCell ref="D365:D366"/>
    <mergeCell ref="D359:D364"/>
    <mergeCell ref="D335:D336"/>
    <mergeCell ref="D333:D334"/>
    <mergeCell ref="D329:D332"/>
    <mergeCell ref="D325:D328"/>
    <mergeCell ref="D321:D324"/>
    <mergeCell ref="D319:D320"/>
    <mergeCell ref="D317:D318"/>
    <mergeCell ref="D315:D316"/>
    <mergeCell ref="D311:D314"/>
    <mergeCell ref="D309:D310"/>
    <mergeCell ref="D302:D308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zoomScale="90" zoomScaleNormal="90" workbookViewId="0">
      <selection activeCell="I55" sqref="I55"/>
    </sheetView>
  </sheetViews>
  <sheetFormatPr baseColWidth="10" defaultRowHeight="12.75" x14ac:dyDescent="0.25"/>
  <cols>
    <col min="1" max="1" width="18.140625" style="41" customWidth="1"/>
    <col min="2" max="2" width="15.28515625" style="29" customWidth="1"/>
    <col min="3" max="4" width="11.42578125" style="41"/>
    <col min="5" max="5" width="14.85546875" style="41" customWidth="1"/>
    <col min="6" max="6" width="13.85546875" style="41" bestFit="1" customWidth="1"/>
    <col min="7" max="7" width="15.7109375" style="41" bestFit="1" customWidth="1"/>
    <col min="8" max="8" width="14.42578125" style="41" bestFit="1" customWidth="1"/>
    <col min="9" max="9" width="8.140625" style="41" bestFit="1" customWidth="1"/>
    <col min="10" max="10" width="8.85546875" style="41" bestFit="1" customWidth="1"/>
    <col min="11" max="11" width="13.7109375" style="41" bestFit="1" customWidth="1"/>
    <col min="12" max="12" width="14.140625" style="41" customWidth="1"/>
    <col min="13" max="13" width="13.28515625" style="41" bestFit="1" customWidth="1"/>
    <col min="14" max="14" width="26.42578125" style="41" bestFit="1" customWidth="1"/>
    <col min="15" max="16" width="20.42578125" style="41" customWidth="1"/>
    <col min="17" max="17" width="21.85546875" style="41" customWidth="1"/>
    <col min="18" max="19" width="11.42578125" style="41"/>
    <col min="20" max="20" width="16.7109375" style="41" bestFit="1" customWidth="1"/>
    <col min="21" max="16384" width="11.42578125" style="41"/>
  </cols>
  <sheetData>
    <row r="1" spans="1:23" ht="12.75" customHeight="1" x14ac:dyDescent="0.25">
      <c r="A1" s="334" t="s">
        <v>569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</row>
    <row r="2" spans="1:23" s="29" customFormat="1" ht="15.75" customHeight="1" x14ac:dyDescent="0.25">
      <c r="A2" s="335"/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293"/>
    </row>
    <row r="3" spans="1:23" x14ac:dyDescent="0.25">
      <c r="A3" s="171"/>
      <c r="J3" s="172"/>
    </row>
    <row r="4" spans="1:23" ht="15.75" thickBot="1" x14ac:dyDescent="0.3">
      <c r="A4" s="180" t="s">
        <v>1</v>
      </c>
      <c r="B4" s="181" t="s">
        <v>0</v>
      </c>
      <c r="C4" s="182" t="s">
        <v>508</v>
      </c>
      <c r="D4" s="183" t="s">
        <v>470</v>
      </c>
      <c r="E4" s="180" t="s">
        <v>507</v>
      </c>
      <c r="F4" s="184" t="s">
        <v>506</v>
      </c>
      <c r="G4" s="184" t="s">
        <v>505</v>
      </c>
      <c r="H4" s="184" t="s">
        <v>504</v>
      </c>
      <c r="I4" s="185" t="s">
        <v>503</v>
      </c>
      <c r="J4" s="185" t="s">
        <v>502</v>
      </c>
      <c r="K4" s="185" t="s">
        <v>501</v>
      </c>
      <c r="L4" s="184" t="s">
        <v>500</v>
      </c>
      <c r="M4" s="184" t="s">
        <v>601</v>
      </c>
      <c r="N4" s="186" t="s">
        <v>570</v>
      </c>
      <c r="O4" s="187" t="s">
        <v>499</v>
      </c>
      <c r="P4" s="184" t="s">
        <v>514</v>
      </c>
      <c r="Q4" s="186" t="s">
        <v>498</v>
      </c>
      <c r="R4" s="186" t="s">
        <v>497</v>
      </c>
      <c r="S4" s="187" t="s">
        <v>496</v>
      </c>
      <c r="T4" s="187" t="s">
        <v>495</v>
      </c>
      <c r="W4" s="113"/>
    </row>
    <row r="5" spans="1:23" ht="13.5" thickTop="1" x14ac:dyDescent="0.2">
      <c r="A5" s="41" t="s">
        <v>4</v>
      </c>
      <c r="B5" s="62" t="s">
        <v>472</v>
      </c>
      <c r="C5" s="77">
        <v>14.54</v>
      </c>
      <c r="D5" s="63">
        <v>41334</v>
      </c>
      <c r="E5" s="64">
        <v>11.4</v>
      </c>
      <c r="F5" s="170">
        <v>0.59099999999999997</v>
      </c>
      <c r="G5" s="170">
        <v>-0.28499999999999998</v>
      </c>
      <c r="H5" s="170">
        <v>1.7999999999999999E-2</v>
      </c>
      <c r="I5" s="67"/>
      <c r="J5" s="67"/>
      <c r="K5" s="67"/>
      <c r="L5" s="67">
        <v>6.0000000000000001E-3</v>
      </c>
      <c r="M5" s="71">
        <v>0.67699999999999994</v>
      </c>
      <c r="N5" s="173">
        <v>29.187749145674104</v>
      </c>
      <c r="Q5" s="167" t="s">
        <v>512</v>
      </c>
      <c r="R5" s="166">
        <v>1.134771935858389</v>
      </c>
      <c r="S5" s="166">
        <v>0.92380396295657419</v>
      </c>
      <c r="T5" s="166">
        <v>1.72E-2</v>
      </c>
      <c r="U5" s="176"/>
    </row>
    <row r="6" spans="1:23" x14ac:dyDescent="0.2">
      <c r="B6" s="3"/>
      <c r="D6" s="63">
        <v>41338</v>
      </c>
      <c r="E6" s="64">
        <v>7</v>
      </c>
      <c r="F6" s="170">
        <v>0.4</v>
      </c>
      <c r="G6" s="170">
        <v>-0.313</v>
      </c>
      <c r="H6" s="170">
        <v>2.7E-2</v>
      </c>
      <c r="I6" s="67"/>
      <c r="J6" s="67"/>
      <c r="K6" s="67"/>
      <c r="L6" s="67">
        <v>8.9999999999999993E-3</v>
      </c>
      <c r="M6" s="71">
        <v>0.64900000000000002</v>
      </c>
      <c r="N6" s="173">
        <v>39.825980219526457</v>
      </c>
      <c r="Q6" s="167" t="s">
        <v>512</v>
      </c>
      <c r="R6" s="166">
        <v>1.134771935858389</v>
      </c>
      <c r="S6" s="166">
        <v>0.92380396295657419</v>
      </c>
      <c r="T6" s="166">
        <v>1.72E-2</v>
      </c>
      <c r="U6" s="176"/>
    </row>
    <row r="7" spans="1:23" x14ac:dyDescent="0.2">
      <c r="A7" s="169"/>
      <c r="B7" s="41"/>
      <c r="D7" s="63">
        <v>41341</v>
      </c>
      <c r="E7" s="64">
        <v>7.2</v>
      </c>
      <c r="F7" s="170">
        <v>0.48199999999999998</v>
      </c>
      <c r="G7" s="170">
        <v>-0.30299999999999999</v>
      </c>
      <c r="H7" s="170">
        <v>2.7E-2</v>
      </c>
      <c r="I7" s="169"/>
      <c r="J7" s="67"/>
      <c r="K7" s="67"/>
      <c r="L7" s="67">
        <v>8.0000000000000002E-3</v>
      </c>
      <c r="M7" s="71">
        <v>0.65800000000000003</v>
      </c>
      <c r="N7" s="173">
        <v>35.898898954740162</v>
      </c>
      <c r="Q7" s="167" t="s">
        <v>512</v>
      </c>
      <c r="R7" s="166">
        <v>1.134771935858389</v>
      </c>
      <c r="S7" s="166">
        <v>0.92380396295657419</v>
      </c>
      <c r="T7" s="166">
        <v>1.72E-2</v>
      </c>
      <c r="U7" s="176"/>
    </row>
    <row r="8" spans="1:23" x14ac:dyDescent="0.2">
      <c r="A8" s="104"/>
      <c r="B8" s="104"/>
      <c r="C8" s="104"/>
      <c r="D8" s="66">
        <v>41344</v>
      </c>
      <c r="E8" s="65">
        <v>6.5</v>
      </c>
      <c r="F8" s="165">
        <v>0.27200000000000002</v>
      </c>
      <c r="G8" s="165">
        <v>-0.28699999999999998</v>
      </c>
      <c r="H8" s="165">
        <v>2.3E-2</v>
      </c>
      <c r="I8" s="68"/>
      <c r="J8" s="68"/>
      <c r="K8" s="68"/>
      <c r="L8" s="68">
        <v>7.0000000000000001E-3</v>
      </c>
      <c r="M8" s="119">
        <v>0.68099999999999994</v>
      </c>
      <c r="N8" s="174">
        <v>27.75486075267429</v>
      </c>
      <c r="O8" s="104"/>
      <c r="P8" s="104"/>
      <c r="Q8" s="164" t="s">
        <v>512</v>
      </c>
      <c r="R8" s="163">
        <v>1.134771935858389</v>
      </c>
      <c r="S8" s="163">
        <v>0.92380396295657419</v>
      </c>
      <c r="T8" s="163">
        <v>1.72E-2</v>
      </c>
      <c r="U8" s="176"/>
      <c r="W8" s="143"/>
    </row>
    <row r="9" spans="1:23" ht="14.25" x14ac:dyDescent="0.25">
      <c r="B9" s="41"/>
      <c r="D9" s="63"/>
      <c r="E9" s="64"/>
      <c r="L9" s="61" t="s">
        <v>492</v>
      </c>
      <c r="M9" s="71">
        <f>AVERAGE(M5:M8)</f>
        <v>0.66625000000000001</v>
      </c>
      <c r="N9" s="173">
        <v>33.048709890816667</v>
      </c>
      <c r="O9" s="177">
        <v>4.9004902884473154</v>
      </c>
      <c r="P9" s="177">
        <v>4</v>
      </c>
      <c r="Q9" s="162"/>
      <c r="R9" s="113"/>
      <c r="W9" s="143"/>
    </row>
    <row r="10" spans="1:23" x14ac:dyDescent="0.25">
      <c r="B10" s="41"/>
      <c r="D10" s="63"/>
      <c r="E10" s="64"/>
      <c r="L10" s="61" t="s">
        <v>491</v>
      </c>
      <c r="M10" s="71">
        <f>_xlfn.STDEV.P(M5:M8)</f>
        <v>1.3216939887886262E-2</v>
      </c>
      <c r="N10" s="111"/>
      <c r="Q10" s="70"/>
      <c r="R10" s="113"/>
      <c r="W10" s="143"/>
    </row>
    <row r="11" spans="1:23" ht="13.5" thickBot="1" x14ac:dyDescent="0.3">
      <c r="A11" s="187"/>
      <c r="B11" s="187"/>
      <c r="C11" s="187"/>
      <c r="D11" s="281"/>
      <c r="E11" s="282"/>
      <c r="F11" s="187"/>
      <c r="G11" s="187"/>
      <c r="H11" s="187"/>
      <c r="I11" s="187"/>
      <c r="J11" s="187"/>
      <c r="K11" s="187"/>
      <c r="L11" s="184" t="s">
        <v>490</v>
      </c>
      <c r="M11" s="283">
        <f>(M10/SQRT(4))*_xlfn.T.INV.2T(0.05,3)/2</f>
        <v>1.0515550378340129E-2</v>
      </c>
      <c r="N11" s="284"/>
      <c r="O11" s="187"/>
      <c r="P11" s="187"/>
      <c r="Q11" s="284"/>
      <c r="R11" s="180"/>
      <c r="S11" s="187"/>
      <c r="T11" s="187"/>
      <c r="W11" s="143"/>
    </row>
    <row r="12" spans="1:23" ht="13.5" thickTop="1" x14ac:dyDescent="0.2">
      <c r="A12" s="41" t="s">
        <v>4</v>
      </c>
      <c r="B12" s="62" t="s">
        <v>471</v>
      </c>
      <c r="C12" s="77">
        <v>14.93</v>
      </c>
      <c r="D12" s="63">
        <v>42519</v>
      </c>
      <c r="E12" s="64">
        <v>10.3</v>
      </c>
      <c r="F12" s="157">
        <v>3.9470000000000001</v>
      </c>
      <c r="G12" s="188">
        <v>-0.22</v>
      </c>
      <c r="H12" s="188">
        <v>0.03</v>
      </c>
      <c r="I12" s="67">
        <v>3.7930000000000001</v>
      </c>
      <c r="J12" s="189">
        <v>-0.373</v>
      </c>
      <c r="K12" s="189">
        <v>2.4E-2</v>
      </c>
      <c r="L12" s="71">
        <v>8.5842828716479764E-3</v>
      </c>
      <c r="M12" s="154">
        <v>0.64100000000000001</v>
      </c>
      <c r="N12" s="173">
        <v>42.665742693953348</v>
      </c>
      <c r="Q12" s="161" t="s">
        <v>511</v>
      </c>
      <c r="R12" s="254">
        <v>1.0955436902659572</v>
      </c>
      <c r="S12" s="160">
        <v>0.96060000000000001</v>
      </c>
      <c r="T12" s="159">
        <v>-4.0000000000000002E-4</v>
      </c>
      <c r="U12" s="176"/>
      <c r="W12" s="143"/>
    </row>
    <row r="13" spans="1:23" x14ac:dyDescent="0.2">
      <c r="B13" s="3"/>
      <c r="C13" s="105"/>
      <c r="D13" s="63">
        <v>42766</v>
      </c>
      <c r="E13" s="64">
        <v>9.6999999999999993</v>
      </c>
      <c r="F13" s="157">
        <v>3.3260000000000001</v>
      </c>
      <c r="G13" s="156">
        <v>-0.27600000000000002</v>
      </c>
      <c r="H13" s="156">
        <v>0.03</v>
      </c>
      <c r="I13" s="67">
        <v>3.262</v>
      </c>
      <c r="J13" s="155">
        <v>-0.34</v>
      </c>
      <c r="K13" s="155">
        <v>1.6E-2</v>
      </c>
      <c r="L13" s="71">
        <v>5.7228552477653185E-3</v>
      </c>
      <c r="M13" s="154">
        <v>0.66999999999999993</v>
      </c>
      <c r="N13" s="173">
        <v>31.745334579825453</v>
      </c>
      <c r="Q13" s="153" t="s">
        <v>510</v>
      </c>
      <c r="R13" s="266">
        <v>1.06663035428243</v>
      </c>
      <c r="S13" s="266">
        <v>0.94388712579246103</v>
      </c>
      <c r="T13" s="152">
        <v>-2.0000000000000001E-4</v>
      </c>
      <c r="U13" s="158"/>
      <c r="W13" s="143"/>
    </row>
    <row r="14" spans="1:23" x14ac:dyDescent="0.2">
      <c r="B14" s="41"/>
      <c r="D14" s="63">
        <v>42779</v>
      </c>
      <c r="E14" s="64">
        <v>8.9</v>
      </c>
      <c r="F14" s="157">
        <v>3.6240000000000001</v>
      </c>
      <c r="G14" s="156">
        <v>-0.27500000000000002</v>
      </c>
      <c r="H14" s="156">
        <v>3.1E-2</v>
      </c>
      <c r="I14" s="67">
        <v>3.5409999999999999</v>
      </c>
      <c r="J14" s="155">
        <v>-0.35699999999999998</v>
      </c>
      <c r="K14" s="155">
        <v>2.5999999999999999E-2</v>
      </c>
      <c r="L14" s="71">
        <v>9.2996397776186415E-3</v>
      </c>
      <c r="M14" s="154">
        <v>0.65200000000000002</v>
      </c>
      <c r="N14" s="173">
        <v>39</v>
      </c>
      <c r="Q14" s="153" t="s">
        <v>510</v>
      </c>
      <c r="R14" s="266">
        <v>1.06663035428243</v>
      </c>
      <c r="S14" s="266">
        <v>0.94388712579246103</v>
      </c>
      <c r="T14" s="152">
        <v>-2.0000000000000001E-4</v>
      </c>
      <c r="U14" s="142"/>
      <c r="W14" s="143"/>
    </row>
    <row r="15" spans="1:23" ht="13.5" customHeight="1" x14ac:dyDescent="0.2">
      <c r="A15" s="104"/>
      <c r="B15" s="104"/>
      <c r="C15" s="104"/>
      <c r="D15" s="66">
        <v>42782</v>
      </c>
      <c r="E15" s="65">
        <v>9.1999999999999993</v>
      </c>
      <c r="F15" s="151">
        <v>3.5209999999999999</v>
      </c>
      <c r="G15" s="150">
        <v>-0.32300000000000001</v>
      </c>
      <c r="H15" s="150">
        <v>3.1E-2</v>
      </c>
      <c r="I15" s="68">
        <v>3.4849999999999999</v>
      </c>
      <c r="J15" s="149">
        <v>-0.36</v>
      </c>
      <c r="K15" s="149">
        <v>2.1999999999999999E-2</v>
      </c>
      <c r="L15" s="148">
        <v>7.8689259656773113E-3</v>
      </c>
      <c r="M15" s="118">
        <v>0.64900000000000002</v>
      </c>
      <c r="N15" s="174">
        <v>39.825980219526457</v>
      </c>
      <c r="O15" s="104"/>
      <c r="P15" s="104"/>
      <c r="Q15" s="147" t="s">
        <v>510</v>
      </c>
      <c r="R15" s="306">
        <v>1.06663035428243</v>
      </c>
      <c r="S15" s="307">
        <v>0.94388712579246103</v>
      </c>
      <c r="T15" s="146">
        <v>-2.0000000000000001E-4</v>
      </c>
      <c r="W15" s="143"/>
    </row>
    <row r="16" spans="1:23" ht="14.25" x14ac:dyDescent="0.25">
      <c r="F16" s="301"/>
      <c r="G16" s="301"/>
      <c r="H16" s="29"/>
      <c r="L16" s="61" t="s">
        <v>492</v>
      </c>
      <c r="M16" s="71">
        <f>AVERAGE(M12:M15)</f>
        <v>0.65300000000000002</v>
      </c>
      <c r="N16" s="173">
        <v>38.040365760411419</v>
      </c>
      <c r="O16" s="177">
        <v>4.0569397939284215</v>
      </c>
      <c r="P16" s="177">
        <v>3</v>
      </c>
      <c r="Q16" s="111"/>
      <c r="R16" s="113"/>
      <c r="S16" s="113"/>
      <c r="T16" s="113"/>
      <c r="U16" s="113"/>
      <c r="V16" s="134"/>
      <c r="W16" s="134"/>
    </row>
    <row r="17" spans="1:23" ht="15" customHeight="1" x14ac:dyDescent="0.25">
      <c r="D17" s="69"/>
      <c r="H17" s="29"/>
      <c r="L17" s="61" t="s">
        <v>491</v>
      </c>
      <c r="M17" s="71">
        <f>_xlfn.STDEV.P(M12:M15)</f>
        <v>1.0606601717798177E-2</v>
      </c>
      <c r="N17" s="105"/>
      <c r="Q17" s="105"/>
      <c r="R17" s="145"/>
      <c r="S17" s="8"/>
      <c r="T17" s="8"/>
      <c r="U17" s="8"/>
      <c r="V17" s="105"/>
      <c r="W17" s="105"/>
    </row>
    <row r="18" spans="1:23" ht="13.5" thickBot="1" x14ac:dyDescent="0.3">
      <c r="A18" s="187"/>
      <c r="B18" s="285"/>
      <c r="C18" s="187"/>
      <c r="D18" s="286"/>
      <c r="E18" s="187"/>
      <c r="F18" s="187"/>
      <c r="G18" s="187"/>
      <c r="H18" s="187"/>
      <c r="I18" s="187"/>
      <c r="J18" s="187"/>
      <c r="K18" s="187"/>
      <c r="L18" s="184" t="s">
        <v>490</v>
      </c>
      <c r="M18" s="283">
        <f>(M17/SQRT(4))*_xlfn.T.INV.2T(0.05,3)/2</f>
        <v>8.4387351121056626E-3</v>
      </c>
      <c r="N18" s="187"/>
      <c r="O18" s="187"/>
      <c r="P18" s="187"/>
      <c r="Q18" s="187"/>
      <c r="R18" s="187"/>
      <c r="S18" s="187"/>
      <c r="T18" s="285"/>
      <c r="U18" s="144"/>
      <c r="V18" s="105"/>
      <c r="W18" s="105"/>
    </row>
    <row r="19" spans="1:23" ht="13.5" thickTop="1" x14ac:dyDescent="0.2">
      <c r="A19" s="113" t="s">
        <v>76</v>
      </c>
      <c r="B19" s="113" t="s">
        <v>509</v>
      </c>
      <c r="C19" s="133">
        <v>14.53</v>
      </c>
      <c r="D19" s="132">
        <v>43365</v>
      </c>
      <c r="E19" s="113">
        <v>10.1</v>
      </c>
      <c r="F19" s="190">
        <v>2.121</v>
      </c>
      <c r="G19" s="191">
        <v>-0.20899999999999999</v>
      </c>
      <c r="H19" s="191">
        <v>4.5999999999999999E-2</v>
      </c>
      <c r="I19" s="190">
        <v>2.0190000000000001</v>
      </c>
      <c r="J19" s="191">
        <v>-0.311</v>
      </c>
      <c r="K19" s="191">
        <v>2.3E-2</v>
      </c>
      <c r="L19" s="71">
        <v>8.2266044186626447E-3</v>
      </c>
      <c r="M19" s="127">
        <v>0.67499999999999993</v>
      </c>
      <c r="N19" s="173">
        <v>29.911912456472521</v>
      </c>
      <c r="Q19" s="126" t="s">
        <v>494</v>
      </c>
      <c r="R19" s="261">
        <v>1.0966770833633108</v>
      </c>
      <c r="S19" s="261">
        <v>0.92641078397856158</v>
      </c>
      <c r="T19" s="125">
        <v>-5.9999999999999995E-4</v>
      </c>
      <c r="U19" s="178"/>
      <c r="V19" s="143"/>
      <c r="W19" s="143"/>
    </row>
    <row r="20" spans="1:23" x14ac:dyDescent="0.2">
      <c r="A20" s="113"/>
      <c r="B20" s="113"/>
      <c r="C20" s="113"/>
      <c r="D20" s="131">
        <v>43368</v>
      </c>
      <c r="E20" s="113">
        <v>10.3</v>
      </c>
      <c r="F20" s="129">
        <v>2.7050000000000001</v>
      </c>
      <c r="G20" s="128">
        <v>-0.13800000000000001</v>
      </c>
      <c r="H20" s="128">
        <v>3.6999999999999998E-2</v>
      </c>
      <c r="I20" s="129">
        <v>2.5489999999999999</v>
      </c>
      <c r="J20" s="128">
        <v>-0.29299999999999998</v>
      </c>
      <c r="K20" s="128">
        <v>2.8000000000000001E-2</v>
      </c>
      <c r="L20" s="71">
        <v>1.0014996683589307E-2</v>
      </c>
      <c r="M20" s="127">
        <v>0.69499999999999995</v>
      </c>
      <c r="N20" s="173">
        <v>22.895639378400062</v>
      </c>
      <c r="Q20" s="126" t="s">
        <v>494</v>
      </c>
      <c r="R20" s="261">
        <v>1.0966770833633108</v>
      </c>
      <c r="S20" s="261">
        <v>0.92641078397856158</v>
      </c>
      <c r="T20" s="125">
        <v>-5.9999999999999995E-4</v>
      </c>
      <c r="U20" s="178"/>
      <c r="V20" s="143"/>
      <c r="W20" s="143"/>
    </row>
    <row r="21" spans="1:23" x14ac:dyDescent="0.2">
      <c r="A21" s="113"/>
      <c r="B21" s="113"/>
      <c r="C21" s="113"/>
      <c r="D21" s="114">
        <v>43590</v>
      </c>
      <c r="E21" s="139">
        <v>12.8</v>
      </c>
      <c r="I21" s="41">
        <v>2.0939999999999999</v>
      </c>
      <c r="J21" s="41">
        <v>-0.32500000000000001</v>
      </c>
      <c r="K21" s="71">
        <v>1.6E-2</v>
      </c>
      <c r="L21" s="71">
        <v>4.8343516166178338E-3</v>
      </c>
      <c r="M21" s="127">
        <v>0.65999999999999992</v>
      </c>
      <c r="N21" s="173">
        <v>35.514270431153193</v>
      </c>
      <c r="Q21" s="138" t="s">
        <v>493</v>
      </c>
      <c r="R21" s="270">
        <v>1.0096826320799475</v>
      </c>
      <c r="S21" s="270">
        <v>0.90040888038343458</v>
      </c>
      <c r="T21" s="137">
        <v>0</v>
      </c>
      <c r="U21" s="113"/>
      <c r="V21" s="143"/>
      <c r="W21" s="143"/>
    </row>
    <row r="22" spans="1:23" x14ac:dyDescent="0.2">
      <c r="A22" s="113"/>
      <c r="B22" s="113"/>
      <c r="C22" s="113"/>
      <c r="D22" s="114">
        <v>43591</v>
      </c>
      <c r="E22" s="139">
        <v>12.8</v>
      </c>
      <c r="I22" s="41">
        <v>1.839</v>
      </c>
      <c r="J22" s="41">
        <v>-0.315</v>
      </c>
      <c r="K22" s="71">
        <v>3.3000000000000002E-2</v>
      </c>
      <c r="L22" s="71">
        <v>9.9708502092742818E-3</v>
      </c>
      <c r="M22" s="127">
        <v>0.67</v>
      </c>
      <c r="N22" s="173">
        <v>31.745334579825453</v>
      </c>
      <c r="Q22" s="138" t="s">
        <v>493</v>
      </c>
      <c r="R22" s="270">
        <v>1.0096826320799475</v>
      </c>
      <c r="S22" s="270">
        <v>0.90040888038343458</v>
      </c>
      <c r="T22" s="137">
        <v>0</v>
      </c>
      <c r="U22" s="113"/>
      <c r="V22" s="143"/>
      <c r="W22" s="143"/>
    </row>
    <row r="23" spans="1:23" x14ac:dyDescent="0.2">
      <c r="A23" s="124"/>
      <c r="B23" s="124"/>
      <c r="C23" s="124"/>
      <c r="D23" s="123">
        <v>43651</v>
      </c>
      <c r="E23" s="136">
        <v>12.9</v>
      </c>
      <c r="F23" s="104"/>
      <c r="G23" s="104"/>
      <c r="H23" s="104"/>
      <c r="I23" s="104">
        <v>2.1850000000000001</v>
      </c>
      <c r="J23" s="104">
        <v>-0.33400000000000002</v>
      </c>
      <c r="K23" s="119">
        <v>1.9E-2</v>
      </c>
      <c r="L23" s="119">
        <v>5.7407925447336772E-3</v>
      </c>
      <c r="M23" s="117">
        <v>0.65099999999999991</v>
      </c>
      <c r="N23" s="174">
        <v>39.028587891472</v>
      </c>
      <c r="O23" s="104"/>
      <c r="P23" s="104"/>
      <c r="Q23" s="116" t="s">
        <v>493</v>
      </c>
      <c r="R23" s="308">
        <v>1.0096826320799475</v>
      </c>
      <c r="S23" s="308">
        <v>0.90040888038343458</v>
      </c>
      <c r="T23" s="115">
        <v>0</v>
      </c>
      <c r="U23" s="113"/>
      <c r="V23" s="143"/>
      <c r="W23" s="143"/>
    </row>
    <row r="24" spans="1:23" ht="14.25" x14ac:dyDescent="0.25">
      <c r="A24" s="113"/>
      <c r="B24" s="113"/>
      <c r="C24" s="113"/>
      <c r="D24" s="114"/>
      <c r="E24" s="135"/>
      <c r="G24" s="71"/>
      <c r="L24" s="61" t="s">
        <v>492</v>
      </c>
      <c r="M24" s="71">
        <f>AVERAGE(M19:M23)</f>
        <v>0.67019999999999991</v>
      </c>
      <c r="N24" s="173">
        <v>31.671357790048091</v>
      </c>
      <c r="O24" s="177">
        <v>5.5126120639594944</v>
      </c>
      <c r="P24" s="177">
        <v>3.4206871467001747</v>
      </c>
      <c r="Q24" s="111"/>
      <c r="R24" s="113"/>
      <c r="S24" s="113"/>
      <c r="T24" s="113"/>
      <c r="V24" s="141"/>
      <c r="W24" s="141"/>
    </row>
    <row r="25" spans="1:23" x14ac:dyDescent="0.25">
      <c r="A25" s="113"/>
      <c r="B25" s="113"/>
      <c r="C25" s="113"/>
      <c r="D25" s="114"/>
      <c r="E25" s="135"/>
      <c r="G25" s="71"/>
      <c r="L25" s="61" t="s">
        <v>491</v>
      </c>
      <c r="M25" s="71">
        <f>_xlfn.STDEV.P(M19:M23)</f>
        <v>1.490503270710938E-2</v>
      </c>
      <c r="N25" s="113"/>
      <c r="Q25" s="113"/>
      <c r="R25" s="113"/>
      <c r="S25" s="113"/>
      <c r="T25" s="113"/>
      <c r="U25" s="113"/>
      <c r="V25" s="141"/>
      <c r="W25" s="141"/>
    </row>
    <row r="26" spans="1:23" ht="13.5" thickBot="1" x14ac:dyDescent="0.3">
      <c r="A26" s="187"/>
      <c r="B26" s="285"/>
      <c r="C26" s="187"/>
      <c r="D26" s="287"/>
      <c r="E26" s="285"/>
      <c r="F26" s="187"/>
      <c r="G26" s="283"/>
      <c r="H26" s="187"/>
      <c r="I26" s="187"/>
      <c r="J26" s="187"/>
      <c r="K26" s="283"/>
      <c r="L26" s="184" t="s">
        <v>490</v>
      </c>
      <c r="M26" s="283">
        <f>(M25/SQRT(5))*_xlfn.T.INV.2T(0.05,4)/2</f>
        <v>9.253521252233653E-3</v>
      </c>
      <c r="N26" s="187"/>
      <c r="O26" s="187"/>
      <c r="P26" s="187"/>
      <c r="Q26" s="187"/>
      <c r="R26" s="187"/>
      <c r="S26" s="285"/>
      <c r="T26" s="285"/>
      <c r="U26" s="8"/>
      <c r="V26" s="105"/>
      <c r="W26" s="105"/>
    </row>
    <row r="27" spans="1:23" ht="13.5" thickTop="1" x14ac:dyDescent="0.2">
      <c r="A27" s="113" t="s">
        <v>76</v>
      </c>
      <c r="B27" s="113" t="s">
        <v>473</v>
      </c>
      <c r="C27" s="133">
        <v>14.94</v>
      </c>
      <c r="D27" s="114">
        <v>43554</v>
      </c>
      <c r="E27" s="139">
        <v>12</v>
      </c>
      <c r="I27" s="71">
        <v>5.35</v>
      </c>
      <c r="J27" s="41">
        <v>-0.29899999999999999</v>
      </c>
      <c r="K27" s="71">
        <v>3.2000000000000001E-2</v>
      </c>
      <c r="L27" s="71">
        <v>9.6687032332356676E-3</v>
      </c>
      <c r="M27" s="127">
        <v>0.68699999999999994</v>
      </c>
      <c r="N27" s="173">
        <v>25.643221605493068</v>
      </c>
      <c r="Q27" s="138" t="s">
        <v>493</v>
      </c>
      <c r="R27" s="270">
        <v>1.0096826320799475</v>
      </c>
      <c r="S27" s="270">
        <v>0.90040888038343458</v>
      </c>
      <c r="T27" s="137">
        <v>0</v>
      </c>
      <c r="U27" s="127"/>
      <c r="V27" s="127"/>
      <c r="W27" s="140"/>
    </row>
    <row r="28" spans="1:23" x14ac:dyDescent="0.2">
      <c r="A28" s="113"/>
      <c r="B28" s="113"/>
      <c r="C28" s="113"/>
      <c r="D28" s="114">
        <v>43555</v>
      </c>
      <c r="E28" s="139">
        <v>12.7</v>
      </c>
      <c r="I28" s="41">
        <v>5.3970000000000002</v>
      </c>
      <c r="J28" s="41">
        <v>-0.31900000000000001</v>
      </c>
      <c r="K28" s="71">
        <v>2.1000000000000001E-2</v>
      </c>
      <c r="L28" s="71">
        <v>6.3450864968109064E-3</v>
      </c>
      <c r="M28" s="127">
        <v>0.66699999999999993</v>
      </c>
      <c r="N28" s="173">
        <v>32.861489628806453</v>
      </c>
      <c r="Q28" s="138" t="s">
        <v>493</v>
      </c>
      <c r="R28" s="270">
        <v>1.0096826320799475</v>
      </c>
      <c r="S28" s="270">
        <v>0.90040888038343458</v>
      </c>
      <c r="T28" s="137">
        <v>0</v>
      </c>
      <c r="U28" s="113"/>
      <c r="V28" s="113"/>
      <c r="W28" s="113"/>
    </row>
    <row r="29" spans="1:23" x14ac:dyDescent="0.2">
      <c r="A29" s="113"/>
      <c r="B29" s="113"/>
      <c r="C29" s="113"/>
      <c r="D29" s="114">
        <v>43557</v>
      </c>
      <c r="E29" s="139">
        <v>12.1</v>
      </c>
      <c r="I29" s="41">
        <v>5.3289999999999997</v>
      </c>
      <c r="J29" s="41">
        <v>-0.308</v>
      </c>
      <c r="K29" s="71">
        <v>2.8000000000000001E-2</v>
      </c>
      <c r="L29" s="71">
        <v>8.4601153290812092E-3</v>
      </c>
      <c r="M29" s="127">
        <v>0.67799999999999994</v>
      </c>
      <c r="N29" s="173">
        <v>28.827608756802078</v>
      </c>
      <c r="Q29" s="138" t="s">
        <v>493</v>
      </c>
      <c r="R29" s="270">
        <v>1.0096826320799475</v>
      </c>
      <c r="S29" s="270">
        <v>0.90040888038343458</v>
      </c>
      <c r="T29" s="137">
        <v>0</v>
      </c>
      <c r="U29" s="113"/>
      <c r="V29" s="113"/>
      <c r="W29" s="113"/>
    </row>
    <row r="30" spans="1:23" x14ac:dyDescent="0.2">
      <c r="A30" s="113"/>
      <c r="B30" s="113"/>
      <c r="C30" s="113"/>
      <c r="D30" s="114">
        <v>43585</v>
      </c>
      <c r="E30" s="139">
        <v>12.1</v>
      </c>
      <c r="I30" s="41">
        <v>5.6529999999999996</v>
      </c>
      <c r="J30" s="41">
        <v>-0.30399999999999999</v>
      </c>
      <c r="K30" s="71">
        <v>3.5999999999999997E-2</v>
      </c>
      <c r="L30" s="71">
        <v>1.0877291137390126E-2</v>
      </c>
      <c r="M30" s="127">
        <v>0.68199999999999994</v>
      </c>
      <c r="N30" s="173">
        <v>27.399810645831735</v>
      </c>
      <c r="Q30" s="138" t="s">
        <v>493</v>
      </c>
      <c r="R30" s="270">
        <v>1.0096826320799475</v>
      </c>
      <c r="S30" s="270">
        <v>0.90040888038343458</v>
      </c>
      <c r="T30" s="137">
        <v>0</v>
      </c>
      <c r="U30" s="113"/>
      <c r="V30" s="113"/>
      <c r="W30" s="113"/>
    </row>
    <row r="31" spans="1:23" x14ac:dyDescent="0.2">
      <c r="A31" s="124"/>
      <c r="B31" s="124"/>
      <c r="C31" s="124"/>
      <c r="D31" s="123">
        <v>43587</v>
      </c>
      <c r="E31" s="136">
        <v>12.7</v>
      </c>
      <c r="F31" s="104"/>
      <c r="G31" s="104"/>
      <c r="H31" s="104"/>
      <c r="I31" s="104">
        <v>5.5229999999999997</v>
      </c>
      <c r="J31" s="104">
        <v>-0.315</v>
      </c>
      <c r="K31" s="119">
        <v>0.02</v>
      </c>
      <c r="L31" s="119">
        <v>6.0429395207722923E-3</v>
      </c>
      <c r="M31" s="117">
        <v>0.67099999999999993</v>
      </c>
      <c r="N31" s="174">
        <v>31.375988187938106</v>
      </c>
      <c r="O31" s="104"/>
      <c r="P31" s="104"/>
      <c r="Q31" s="116" t="s">
        <v>493</v>
      </c>
      <c r="R31" s="308">
        <v>1.0096826320799475</v>
      </c>
      <c r="S31" s="308">
        <v>0.90040888038343458</v>
      </c>
      <c r="T31" s="115">
        <v>0</v>
      </c>
      <c r="U31" s="113"/>
      <c r="V31" s="113"/>
      <c r="W31" s="113"/>
    </row>
    <row r="32" spans="1:23" ht="14.25" x14ac:dyDescent="0.25">
      <c r="A32" s="113"/>
      <c r="B32" s="113"/>
      <c r="C32" s="113"/>
      <c r="D32" s="114"/>
      <c r="E32" s="135"/>
      <c r="L32" s="61" t="s">
        <v>492</v>
      </c>
      <c r="M32" s="71">
        <v>0.67699999999999994</v>
      </c>
      <c r="N32" s="173">
        <v>29.187749145674104</v>
      </c>
      <c r="O32" s="177">
        <v>2.6121314448456587</v>
      </c>
      <c r="P32" s="177">
        <v>1.6215088426899342</v>
      </c>
      <c r="Q32" s="111"/>
      <c r="R32" s="113"/>
      <c r="S32" s="113"/>
      <c r="T32" s="113"/>
      <c r="U32" s="113"/>
      <c r="V32" s="113"/>
      <c r="W32" s="113"/>
    </row>
    <row r="33" spans="1:23" x14ac:dyDescent="0.25">
      <c r="A33" s="113"/>
      <c r="B33" s="113"/>
      <c r="C33" s="113"/>
      <c r="D33" s="114"/>
      <c r="E33" s="113"/>
      <c r="L33" s="61" t="s">
        <v>491</v>
      </c>
      <c r="M33" s="71">
        <v>7.2387844283415496E-3</v>
      </c>
      <c r="N33" s="139"/>
      <c r="Q33" s="134"/>
      <c r="R33" s="113"/>
      <c r="S33" s="113"/>
      <c r="T33" s="113"/>
      <c r="U33" s="113"/>
      <c r="V33" s="113"/>
      <c r="W33" s="113"/>
    </row>
    <row r="34" spans="1:23" ht="13.5" thickBot="1" x14ac:dyDescent="0.3">
      <c r="A34" s="180"/>
      <c r="B34" s="180"/>
      <c r="C34" s="180"/>
      <c r="D34" s="288"/>
      <c r="E34" s="180"/>
      <c r="F34" s="187"/>
      <c r="G34" s="187"/>
      <c r="H34" s="187"/>
      <c r="I34" s="187"/>
      <c r="J34" s="187"/>
      <c r="K34" s="187"/>
      <c r="L34" s="184" t="s">
        <v>490</v>
      </c>
      <c r="M34" s="283">
        <v>4.494069007714859E-3</v>
      </c>
      <c r="N34" s="289"/>
      <c r="O34" s="187"/>
      <c r="P34" s="187"/>
      <c r="Q34" s="290"/>
      <c r="R34" s="180"/>
      <c r="S34" s="180"/>
      <c r="T34" s="180"/>
      <c r="U34" s="113"/>
      <c r="V34" s="113"/>
      <c r="W34" s="113"/>
    </row>
    <row r="35" spans="1:23" ht="13.5" thickTop="1" x14ac:dyDescent="0.2">
      <c r="A35" s="113" t="s">
        <v>119</v>
      </c>
      <c r="B35" s="113" t="s">
        <v>474</v>
      </c>
      <c r="C35" s="133">
        <v>15.57</v>
      </c>
      <c r="D35" s="132">
        <v>43324</v>
      </c>
      <c r="E35" s="192">
        <v>10.1</v>
      </c>
      <c r="F35" s="190">
        <v>7.84</v>
      </c>
      <c r="G35" s="191">
        <v>-5.8000000000000003E-2</v>
      </c>
      <c r="H35" s="191">
        <v>2.7E-2</v>
      </c>
      <c r="I35" s="190">
        <v>7.5780000000000003</v>
      </c>
      <c r="J35" s="191">
        <v>-0.31900000000000001</v>
      </c>
      <c r="K35" s="191">
        <v>2.5000000000000001E-2</v>
      </c>
      <c r="L35" s="71">
        <v>8.9419613246333098E-3</v>
      </c>
      <c r="M35" s="127">
        <v>0.66999999999999993</v>
      </c>
      <c r="N35" s="173">
        <v>31.745334579825453</v>
      </c>
      <c r="Q35" s="126" t="s">
        <v>494</v>
      </c>
      <c r="R35" s="261">
        <v>1.0966770833633108</v>
      </c>
      <c r="S35" s="261">
        <v>0.92641078397856158</v>
      </c>
      <c r="T35" s="125">
        <v>-5.9999999999999995E-4</v>
      </c>
      <c r="U35" s="178"/>
    </row>
    <row r="36" spans="1:23" x14ac:dyDescent="0.2">
      <c r="A36" s="113"/>
      <c r="B36" s="113"/>
      <c r="C36" s="113"/>
      <c r="D36" s="131">
        <v>43326</v>
      </c>
      <c r="E36" s="130">
        <v>10.3</v>
      </c>
      <c r="F36" s="129">
        <v>7.8559999999999999</v>
      </c>
      <c r="G36" s="128">
        <v>-7.0999999999999994E-2</v>
      </c>
      <c r="H36" s="128">
        <v>2.5000000000000001E-2</v>
      </c>
      <c r="I36" s="129">
        <v>7.6120000000000001</v>
      </c>
      <c r="J36" s="128">
        <v>-0.313</v>
      </c>
      <c r="K36" s="128">
        <v>2.1999999999999999E-2</v>
      </c>
      <c r="L36" s="71">
        <v>7.8689259656773113E-3</v>
      </c>
      <c r="M36" s="127">
        <v>0.67599999999999993</v>
      </c>
      <c r="N36" s="173">
        <v>29.549181132644037</v>
      </c>
      <c r="Q36" s="126" t="s">
        <v>494</v>
      </c>
      <c r="R36" s="261">
        <v>1.0966770833633108</v>
      </c>
      <c r="S36" s="261">
        <v>0.92641078397856158</v>
      </c>
      <c r="T36" s="125">
        <v>-5.9999999999999995E-4</v>
      </c>
      <c r="U36" s="178"/>
    </row>
    <row r="37" spans="1:23" x14ac:dyDescent="0.2">
      <c r="A37" s="113"/>
      <c r="B37" s="113"/>
      <c r="C37" s="113"/>
      <c r="D37" s="131">
        <v>43328</v>
      </c>
      <c r="E37" s="130">
        <v>9</v>
      </c>
      <c r="F37" s="129">
        <v>8.109</v>
      </c>
      <c r="G37" s="128">
        <v>-0.05</v>
      </c>
      <c r="H37" s="128">
        <v>3.5999999999999997E-2</v>
      </c>
      <c r="I37" s="129">
        <v>7.8369999999999997</v>
      </c>
      <c r="J37" s="128">
        <v>-0.32</v>
      </c>
      <c r="K37" s="128">
        <v>1.9E-2</v>
      </c>
      <c r="L37" s="71">
        <v>6.7958906067213162E-3</v>
      </c>
      <c r="M37" s="127">
        <v>0.66899999999999993</v>
      </c>
      <c r="N37" s="173">
        <v>32.116028132633062</v>
      </c>
      <c r="Q37" s="126" t="s">
        <v>494</v>
      </c>
      <c r="R37" s="261">
        <v>1.0966770833633108</v>
      </c>
      <c r="S37" s="261">
        <v>0.92641078397856158</v>
      </c>
      <c r="T37" s="125">
        <v>-5.9999999999999995E-4</v>
      </c>
      <c r="U37" s="178"/>
    </row>
    <row r="38" spans="1:23" x14ac:dyDescent="0.2">
      <c r="A38" s="113"/>
      <c r="B38" s="113"/>
      <c r="C38" s="113"/>
      <c r="D38" s="131">
        <v>43336</v>
      </c>
      <c r="E38" s="130">
        <v>9.6999999999999993</v>
      </c>
      <c r="F38" s="129">
        <v>7.9580000000000002</v>
      </c>
      <c r="G38" s="128">
        <v>-6.6000000000000003E-2</v>
      </c>
      <c r="H38" s="128">
        <v>3.7999999999999999E-2</v>
      </c>
      <c r="I38" s="129">
        <v>7.6849999999999996</v>
      </c>
      <c r="J38" s="128">
        <v>-0.33700000000000002</v>
      </c>
      <c r="K38" s="128">
        <v>2.8000000000000001E-2</v>
      </c>
      <c r="L38" s="71">
        <v>1.0014996683589307E-2</v>
      </c>
      <c r="M38" s="127">
        <v>0.65</v>
      </c>
      <c r="N38" s="173">
        <v>39.426521243443801</v>
      </c>
      <c r="Q38" s="126" t="s">
        <v>494</v>
      </c>
      <c r="R38" s="261">
        <v>1.0966770833633108</v>
      </c>
      <c r="S38" s="261">
        <v>0.92641078397856158</v>
      </c>
      <c r="T38" s="125">
        <v>-5.9999999999999995E-4</v>
      </c>
      <c r="U38" s="178"/>
    </row>
    <row r="39" spans="1:23" ht="12.75" customHeight="1" x14ac:dyDescent="0.2">
      <c r="A39" s="124"/>
      <c r="B39" s="124"/>
      <c r="C39" s="124"/>
      <c r="D39" s="123">
        <v>43590</v>
      </c>
      <c r="E39" s="122">
        <v>13</v>
      </c>
      <c r="F39" s="104"/>
      <c r="G39" s="121"/>
      <c r="H39" s="121"/>
      <c r="I39" s="120">
        <v>7.5590000000000002</v>
      </c>
      <c r="J39" s="104">
        <v>-0.32400000000000001</v>
      </c>
      <c r="K39" s="119">
        <v>0.03</v>
      </c>
      <c r="L39" s="119">
        <v>9.0644092811584375E-3</v>
      </c>
      <c r="M39" s="117">
        <v>0.66199999999999992</v>
      </c>
      <c r="N39" s="174">
        <v>34.749302042112163</v>
      </c>
      <c r="O39" s="104"/>
      <c r="P39" s="104"/>
      <c r="Q39" s="116" t="s">
        <v>493</v>
      </c>
      <c r="R39" s="308">
        <v>1.0096826320799475</v>
      </c>
      <c r="S39" s="308">
        <v>0.90040888038343458</v>
      </c>
      <c r="T39" s="115">
        <v>0</v>
      </c>
      <c r="U39" s="179"/>
    </row>
    <row r="40" spans="1:23" ht="14.25" x14ac:dyDescent="0.25">
      <c r="A40" s="113"/>
      <c r="C40" s="113"/>
      <c r="D40" s="114"/>
      <c r="E40" s="113"/>
      <c r="F40" s="112"/>
      <c r="G40" s="29"/>
      <c r="L40" s="61" t="s">
        <v>492</v>
      </c>
      <c r="M40" s="71">
        <v>0.66539999999999988</v>
      </c>
      <c r="N40" s="173">
        <v>33.461807007439404</v>
      </c>
      <c r="O40" s="177">
        <v>3.3464983165469278</v>
      </c>
      <c r="P40" s="177">
        <v>2.0772331242635289</v>
      </c>
      <c r="Q40" s="111"/>
      <c r="U40" s="8"/>
    </row>
    <row r="41" spans="1:23" x14ac:dyDescent="0.25">
      <c r="D41" s="29"/>
      <c r="L41" s="61" t="s">
        <v>491</v>
      </c>
      <c r="M41" s="71">
        <v>8.8904443083571167E-3</v>
      </c>
      <c r="N41" s="105"/>
      <c r="O41" s="105"/>
      <c r="P41" s="105"/>
      <c r="Q41" s="105"/>
    </row>
    <row r="42" spans="1:23" x14ac:dyDescent="0.25">
      <c r="L42" s="61" t="s">
        <v>490</v>
      </c>
      <c r="M42" s="71">
        <v>5.5194723128612977E-3</v>
      </c>
    </row>
    <row r="43" spans="1:23" x14ac:dyDescent="0.25">
      <c r="L43" s="298"/>
    </row>
    <row r="44" spans="1:23" ht="15.75" x14ac:dyDescent="0.25">
      <c r="A44" s="336" t="s">
        <v>579</v>
      </c>
      <c r="B44" s="336"/>
      <c r="C44" s="336"/>
      <c r="L44" s="71"/>
    </row>
    <row r="45" spans="1:23" x14ac:dyDescent="0.2">
      <c r="A45" s="33" t="s">
        <v>513</v>
      </c>
      <c r="C45" s="29"/>
      <c r="D45" s="95"/>
      <c r="E45" s="95"/>
      <c r="F45" s="95"/>
      <c r="G45" s="95"/>
      <c r="L45" s="71"/>
    </row>
    <row r="46" spans="1:23" x14ac:dyDescent="0.2">
      <c r="A46" s="33" t="s">
        <v>602</v>
      </c>
      <c r="B46" s="85"/>
      <c r="C46" s="168"/>
      <c r="D46" s="93"/>
      <c r="E46" s="93"/>
      <c r="F46" s="93"/>
      <c r="G46" s="93"/>
      <c r="L46" s="71"/>
    </row>
    <row r="47" spans="1:23" x14ac:dyDescent="0.2">
      <c r="B47" s="85"/>
      <c r="C47" s="168"/>
      <c r="D47" s="93"/>
      <c r="E47" s="93"/>
      <c r="F47" s="93"/>
      <c r="G47" s="85"/>
      <c r="L47" s="71"/>
    </row>
    <row r="48" spans="1:23" x14ac:dyDescent="0.2">
      <c r="A48" s="171"/>
      <c r="B48" s="85"/>
      <c r="C48" s="168"/>
      <c r="D48" s="93"/>
      <c r="E48" s="93"/>
      <c r="F48" s="93"/>
      <c r="G48" s="93"/>
    </row>
    <row r="49" spans="1:3" x14ac:dyDescent="0.25">
      <c r="B49" s="171"/>
      <c r="C49" s="29"/>
    </row>
    <row r="50" spans="1:3" x14ac:dyDescent="0.2">
      <c r="A50" s="85"/>
      <c r="B50" s="171"/>
      <c r="C50" s="29"/>
    </row>
    <row r="51" spans="1:3" x14ac:dyDescent="0.25">
      <c r="A51" s="105"/>
      <c r="B51" s="171"/>
      <c r="C51" s="29"/>
    </row>
    <row r="52" spans="1:3" x14ac:dyDescent="0.25">
      <c r="C52" s="29"/>
    </row>
    <row r="53" spans="1:3" x14ac:dyDescent="0.25">
      <c r="C53" s="29"/>
    </row>
    <row r="54" spans="1:3" x14ac:dyDescent="0.25">
      <c r="C54" s="29"/>
    </row>
    <row r="55" spans="1:3" x14ac:dyDescent="0.25">
      <c r="C55" s="29"/>
    </row>
  </sheetData>
  <mergeCells count="3">
    <mergeCell ref="A1:O1"/>
    <mergeCell ref="A2:M2"/>
    <mergeCell ref="A44:C44"/>
  </mergeCells>
  <conditionalFormatting sqref="D39">
    <cfRule type="expression" dxfId="18" priority="24">
      <formula>$A40="x"</formula>
    </cfRule>
  </conditionalFormatting>
  <conditionalFormatting sqref="D39">
    <cfRule type="expression" dxfId="17" priority="23">
      <formula>$AZ16="ACID CHANGE"</formula>
    </cfRule>
  </conditionalFormatting>
  <conditionalFormatting sqref="D21">
    <cfRule type="expression" dxfId="16" priority="22">
      <formula>#REF!="x"</formula>
    </cfRule>
  </conditionalFormatting>
  <conditionalFormatting sqref="D21">
    <cfRule type="expression" dxfId="15" priority="21">
      <formula>$AZ21="ACID CHANGE"</formula>
    </cfRule>
  </conditionalFormatting>
  <conditionalFormatting sqref="D22">
    <cfRule type="expression" dxfId="14" priority="20">
      <formula>#REF!="x"</formula>
    </cfRule>
  </conditionalFormatting>
  <conditionalFormatting sqref="D22">
    <cfRule type="expression" dxfId="13" priority="19">
      <formula>$AZ22="ACID CHANGE"</formula>
    </cfRule>
  </conditionalFormatting>
  <conditionalFormatting sqref="B27 D30:D34">
    <cfRule type="expression" dxfId="12" priority="18">
      <formula>$A27="x"</formula>
    </cfRule>
  </conditionalFormatting>
  <conditionalFormatting sqref="D27:D29">
    <cfRule type="expression" dxfId="11" priority="16">
      <formula>$A27="x"</formula>
    </cfRule>
  </conditionalFormatting>
  <conditionalFormatting sqref="B27">
    <cfRule type="expression" dxfId="10" priority="17">
      <formula>$AS27="ACID CHANGE"</formula>
    </cfRule>
  </conditionalFormatting>
  <conditionalFormatting sqref="D27:D29">
    <cfRule type="expression" dxfId="9" priority="15">
      <formula>$AS27="ACID CHANGE"</formula>
    </cfRule>
  </conditionalFormatting>
  <conditionalFormatting sqref="D30:D34">
    <cfRule type="expression" dxfId="8" priority="13">
      <formula>$AR30="ACID CHANGE"</formula>
    </cfRule>
  </conditionalFormatting>
  <conditionalFormatting sqref="E39">
    <cfRule type="expression" dxfId="7" priority="8">
      <formula>$A39="x"</formula>
    </cfRule>
  </conditionalFormatting>
  <conditionalFormatting sqref="E39">
    <cfRule type="expression" dxfId="6" priority="7">
      <formula>$BH39="ACID CHANGE"</formula>
    </cfRule>
  </conditionalFormatting>
  <conditionalFormatting sqref="G39">
    <cfRule type="expression" dxfId="5" priority="6">
      <formula>$A39="x"</formula>
    </cfRule>
  </conditionalFormatting>
  <conditionalFormatting sqref="G39">
    <cfRule type="expression" dxfId="4" priority="5">
      <formula>$BH39="ACID CHANGE"</formula>
    </cfRule>
  </conditionalFormatting>
  <conditionalFormatting sqref="H39">
    <cfRule type="expression" dxfId="3" priority="4">
      <formula>$A39="x"</formula>
    </cfRule>
  </conditionalFormatting>
  <conditionalFormatting sqref="H39">
    <cfRule type="expression" dxfId="2" priority="3">
      <formula>$BH39="ACID CHANGE"</formula>
    </cfRule>
  </conditionalFormatting>
  <conditionalFormatting sqref="I39">
    <cfRule type="expression" dxfId="1" priority="2">
      <formula>$A39="x"</formula>
    </cfRule>
  </conditionalFormatting>
  <conditionalFormatting sqref="I39">
    <cfRule type="expression" dxfId="0" priority="1">
      <formula>$BH39="ACID CHANGE"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81"/>
  <sheetViews>
    <sheetView zoomScale="90" zoomScaleNormal="90" workbookViewId="0">
      <selection activeCell="N40" sqref="N40"/>
    </sheetView>
  </sheetViews>
  <sheetFormatPr baseColWidth="10" defaultRowHeight="15" x14ac:dyDescent="0.25"/>
  <cols>
    <col min="1" max="1" width="12" style="257" customWidth="1"/>
    <col min="2" max="2" width="8.7109375" bestFit="1" customWidth="1"/>
    <col min="3" max="3" width="9.28515625" bestFit="1" customWidth="1"/>
    <col min="4" max="4" width="11.7109375" bestFit="1" customWidth="1"/>
    <col min="5" max="5" width="11.42578125" bestFit="1" customWidth="1"/>
    <col min="6" max="6" width="6.28515625" customWidth="1"/>
    <col min="7" max="7" width="13.5703125" customWidth="1"/>
    <col min="8" max="8" width="12.5703125" customWidth="1"/>
    <col min="10" max="10" width="11.85546875" bestFit="1" customWidth="1"/>
    <col min="11" max="11" width="11.5703125" bestFit="1" customWidth="1"/>
    <col min="18" max="19" width="11.42578125" customWidth="1"/>
    <col min="20" max="20" width="12.7109375" bestFit="1" customWidth="1"/>
    <col min="21" max="21" width="12.42578125" bestFit="1" customWidth="1"/>
    <col min="22" max="29" width="11.7109375" customWidth="1"/>
    <col min="30" max="30" width="13.28515625" bestFit="1" customWidth="1"/>
    <col min="31" max="31" width="13" bestFit="1" customWidth="1"/>
    <col min="40" max="40" width="13.28515625" bestFit="1" customWidth="1"/>
    <col min="41" max="41" width="13" bestFit="1" customWidth="1"/>
    <col min="43" max="43" width="12.28515625" customWidth="1"/>
    <col min="50" max="50" width="13.28515625" bestFit="1" customWidth="1"/>
    <col min="51" max="51" width="13" bestFit="1" customWidth="1"/>
    <col min="60" max="60" width="13.28515625" bestFit="1" customWidth="1"/>
    <col min="61" max="61" width="13" bestFit="1" customWidth="1"/>
    <col min="63" max="63" width="13.28515625" customWidth="1"/>
    <col min="70" max="70" width="13.28515625" bestFit="1" customWidth="1"/>
    <col min="71" max="71" width="13" bestFit="1" customWidth="1"/>
    <col min="73" max="73" width="16.42578125" customWidth="1"/>
    <col min="79" max="79" width="12.42578125" customWidth="1"/>
  </cols>
  <sheetData>
    <row r="1" spans="1:83" x14ac:dyDescent="0.25">
      <c r="A1" s="108" t="s">
        <v>581</v>
      </c>
      <c r="B1" s="193"/>
      <c r="C1" s="88"/>
      <c r="D1" s="88"/>
      <c r="E1" s="88"/>
      <c r="F1" s="88"/>
      <c r="G1" s="88"/>
      <c r="H1" s="88"/>
      <c r="I1" s="88"/>
      <c r="J1" s="88"/>
      <c r="K1" s="88"/>
      <c r="L1" s="194"/>
      <c r="M1" s="28"/>
      <c r="N1" s="28"/>
      <c r="O1" s="28"/>
      <c r="P1" s="28"/>
      <c r="Q1" s="28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BU1" s="16"/>
    </row>
    <row r="2" spans="1:83" x14ac:dyDescent="0.25">
      <c r="A2" s="108"/>
      <c r="B2" s="193"/>
      <c r="C2" s="88"/>
      <c r="D2" s="88"/>
      <c r="E2" s="88"/>
      <c r="F2" s="88"/>
      <c r="I2" s="88"/>
      <c r="J2" s="196"/>
      <c r="K2" s="88"/>
      <c r="L2" s="194"/>
      <c r="M2" s="28"/>
      <c r="N2" s="28"/>
      <c r="O2" s="28"/>
      <c r="P2" s="28"/>
      <c r="Q2" s="28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BU2" s="16"/>
    </row>
    <row r="3" spans="1:83" ht="15" customHeight="1" x14ac:dyDescent="0.25">
      <c r="A3" s="337" t="s">
        <v>515</v>
      </c>
      <c r="B3" s="337"/>
      <c r="C3" s="337"/>
      <c r="D3" s="338" t="s">
        <v>516</v>
      </c>
      <c r="E3" s="338"/>
      <c r="F3" s="337" t="s">
        <v>495</v>
      </c>
      <c r="G3" s="337"/>
      <c r="H3" s="88"/>
      <c r="I3" s="88"/>
      <c r="J3" s="197"/>
      <c r="K3" s="197"/>
      <c r="L3" s="198"/>
      <c r="M3" s="28"/>
      <c r="N3" s="28"/>
      <c r="O3" s="28"/>
      <c r="P3" s="28"/>
      <c r="Q3" s="28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BU3" s="16"/>
    </row>
    <row r="4" spans="1:83" ht="15" customHeight="1" x14ac:dyDescent="0.25">
      <c r="A4" s="337" t="s">
        <v>517</v>
      </c>
      <c r="B4" s="337"/>
      <c r="C4" s="337"/>
      <c r="D4" s="339" t="s">
        <v>604</v>
      </c>
      <c r="E4" s="339"/>
      <c r="F4" s="337">
        <v>1.72E-2</v>
      </c>
      <c r="G4" s="337"/>
      <c r="H4" s="88"/>
      <c r="I4" s="88"/>
      <c r="J4" s="197"/>
      <c r="K4" s="197"/>
      <c r="L4" s="198"/>
      <c r="M4" s="28"/>
      <c r="N4" s="28"/>
      <c r="O4" s="28"/>
      <c r="P4" s="28"/>
      <c r="Q4" s="28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BU4" s="16"/>
    </row>
    <row r="5" spans="1:83" ht="15" customHeight="1" x14ac:dyDescent="0.25">
      <c r="A5" s="337" t="s">
        <v>518</v>
      </c>
      <c r="B5" s="337"/>
      <c r="C5" s="337"/>
      <c r="D5" s="339" t="s">
        <v>605</v>
      </c>
      <c r="E5" s="339"/>
      <c r="F5" s="340">
        <v>-4.0000000000000002E-4</v>
      </c>
      <c r="G5" s="340"/>
      <c r="H5" s="88"/>
      <c r="I5" s="88"/>
      <c r="J5" s="199"/>
      <c r="K5" s="199"/>
      <c r="L5" s="196"/>
      <c r="M5" s="28"/>
      <c r="N5" s="28"/>
      <c r="O5" s="28"/>
      <c r="P5" s="28"/>
      <c r="Q5" s="28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BU5" s="16"/>
    </row>
    <row r="6" spans="1:83" ht="15" customHeight="1" x14ac:dyDescent="0.25">
      <c r="A6" s="337" t="s">
        <v>519</v>
      </c>
      <c r="B6" s="337"/>
      <c r="C6" s="337"/>
      <c r="D6" s="339" t="s">
        <v>606</v>
      </c>
      <c r="E6" s="339"/>
      <c r="F6" s="337">
        <v>-2.0000000000000001E-4</v>
      </c>
      <c r="G6" s="337"/>
      <c r="H6" s="88"/>
      <c r="I6" s="88"/>
      <c r="J6" s="88"/>
      <c r="K6" s="88"/>
      <c r="L6" s="194"/>
      <c r="M6" s="28"/>
      <c r="N6" s="28"/>
      <c r="O6" s="28"/>
      <c r="P6" s="28"/>
      <c r="Q6" s="28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BU6" s="16"/>
    </row>
    <row r="7" spans="1:83" ht="15" customHeight="1" x14ac:dyDescent="0.25">
      <c r="A7" s="337" t="s">
        <v>520</v>
      </c>
      <c r="B7" s="337"/>
      <c r="C7" s="337"/>
      <c r="D7" s="339" t="s">
        <v>607</v>
      </c>
      <c r="E7" s="339"/>
      <c r="F7" s="337">
        <v>-5.9999999999999995E-4</v>
      </c>
      <c r="G7" s="337"/>
      <c r="H7" s="88"/>
      <c r="I7" s="88"/>
      <c r="J7" s="88"/>
      <c r="K7" s="88"/>
      <c r="L7" s="194"/>
      <c r="M7" s="28"/>
      <c r="N7" s="28"/>
      <c r="O7" s="28"/>
      <c r="P7" s="28"/>
      <c r="Q7" s="28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BU7" s="16"/>
    </row>
    <row r="8" spans="1:83" ht="15" customHeight="1" x14ac:dyDescent="0.25">
      <c r="A8" s="337" t="s">
        <v>521</v>
      </c>
      <c r="B8" s="337"/>
      <c r="C8" s="337"/>
      <c r="D8" s="339" t="s">
        <v>608</v>
      </c>
      <c r="E8" s="339"/>
      <c r="F8" s="340">
        <v>0</v>
      </c>
      <c r="G8" s="340"/>
      <c r="H8" s="88"/>
      <c r="I8" s="88"/>
      <c r="J8" s="88"/>
      <c r="K8" s="88"/>
      <c r="L8" s="194"/>
      <c r="M8" s="28"/>
      <c r="N8" s="28"/>
      <c r="O8" s="28"/>
      <c r="P8" s="28"/>
      <c r="Q8" s="28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BU8" s="16"/>
    </row>
    <row r="9" spans="1:83" x14ac:dyDescent="0.25">
      <c r="A9" s="200"/>
      <c r="B9" s="193"/>
      <c r="C9" s="88"/>
      <c r="D9" s="88"/>
      <c r="E9" s="88"/>
      <c r="F9" s="88"/>
      <c r="G9" s="88"/>
      <c r="H9" s="88"/>
      <c r="I9" s="88"/>
      <c r="J9" s="88"/>
      <c r="K9" s="88"/>
      <c r="L9" s="194"/>
      <c r="M9" s="28"/>
      <c r="N9" s="28"/>
      <c r="O9" s="28"/>
      <c r="P9" s="28"/>
      <c r="Q9" s="28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</row>
    <row r="10" spans="1:83" x14ac:dyDescent="0.25">
      <c r="A10" s="201" t="s">
        <v>522</v>
      </c>
      <c r="B10" s="201"/>
      <c r="C10" s="202"/>
      <c r="D10" s="202"/>
      <c r="E10" s="202"/>
      <c r="F10" s="202"/>
      <c r="G10" s="202"/>
      <c r="H10" s="202"/>
      <c r="I10" s="202"/>
      <c r="J10" s="202"/>
      <c r="K10" s="202"/>
      <c r="L10" s="28"/>
      <c r="M10" s="203" t="s">
        <v>523</v>
      </c>
      <c r="N10" s="203"/>
      <c r="O10" s="203"/>
      <c r="P10" s="203"/>
      <c r="Q10" s="203"/>
      <c r="R10" s="203"/>
      <c r="S10" s="204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6"/>
      <c r="AE10" s="206"/>
      <c r="AG10" s="207" t="s">
        <v>524</v>
      </c>
      <c r="AH10" s="207"/>
      <c r="AI10" s="207"/>
      <c r="AJ10" s="207"/>
      <c r="AK10" s="207"/>
      <c r="AL10" s="207"/>
      <c r="AM10" s="153"/>
      <c r="AN10" s="153"/>
      <c r="AO10" s="153"/>
      <c r="AP10" s="153"/>
      <c r="AQ10" s="207"/>
      <c r="AR10" s="207"/>
      <c r="AS10" s="207"/>
      <c r="AT10" s="207"/>
      <c r="AU10" s="207"/>
      <c r="AV10" s="207"/>
      <c r="AW10" s="207"/>
      <c r="AX10" s="207"/>
      <c r="AY10" s="208"/>
      <c r="BA10" s="209" t="s">
        <v>525</v>
      </c>
      <c r="BB10" s="209"/>
      <c r="BC10" s="209"/>
      <c r="BD10" s="209"/>
      <c r="BE10" s="209"/>
      <c r="BF10" s="209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U10" s="210" t="s">
        <v>526</v>
      </c>
      <c r="BV10" s="210"/>
      <c r="BW10" s="211"/>
      <c r="BX10" s="211"/>
      <c r="BY10" s="211"/>
      <c r="BZ10" s="211"/>
      <c r="CA10" s="211"/>
      <c r="CB10" s="211"/>
      <c r="CC10" s="211"/>
      <c r="CD10" s="211"/>
      <c r="CE10" s="211"/>
    </row>
    <row r="11" spans="1:83" x14ac:dyDescent="0.25">
      <c r="A11" s="212" t="s">
        <v>527</v>
      </c>
      <c r="B11" s="213"/>
      <c r="F11" s="85"/>
      <c r="G11" s="212" t="s">
        <v>528</v>
      </c>
      <c r="H11" s="85"/>
      <c r="I11" s="85"/>
      <c r="J11" s="85"/>
      <c r="K11" s="85"/>
      <c r="L11" s="28"/>
      <c r="M11" s="212" t="s">
        <v>527</v>
      </c>
      <c r="N11" s="212"/>
      <c r="O11" s="212"/>
      <c r="P11" s="212"/>
      <c r="Q11" s="212"/>
      <c r="R11" s="213"/>
      <c r="V11" s="85"/>
      <c r="W11" s="212" t="s">
        <v>528</v>
      </c>
      <c r="X11" s="85"/>
      <c r="Y11" s="85"/>
      <c r="Z11" s="85"/>
      <c r="AA11" s="85"/>
      <c r="AB11" s="85"/>
      <c r="AC11" s="85"/>
      <c r="AD11" s="85"/>
      <c r="AE11" s="85"/>
      <c r="AF11" s="85"/>
      <c r="AG11" s="212" t="s">
        <v>527</v>
      </c>
      <c r="AH11" s="212"/>
      <c r="AI11" s="212"/>
      <c r="AJ11" s="212"/>
      <c r="AK11" s="212"/>
      <c r="AL11" s="213"/>
      <c r="AP11" s="85"/>
      <c r="AQ11" s="212" t="s">
        <v>528</v>
      </c>
      <c r="AR11" s="85"/>
      <c r="AS11" s="85"/>
      <c r="AT11" s="85"/>
      <c r="AU11" s="85"/>
      <c r="AV11" s="85"/>
      <c r="AW11" s="85"/>
      <c r="AX11" s="85"/>
      <c r="AY11" s="85"/>
      <c r="AZ11" s="27"/>
      <c r="BA11" s="212" t="s">
        <v>527</v>
      </c>
      <c r="BB11" s="212"/>
      <c r="BC11" s="212"/>
      <c r="BD11" s="212"/>
      <c r="BE11" s="212"/>
      <c r="BF11" s="213"/>
      <c r="BJ11" s="85"/>
      <c r="BK11" s="212" t="s">
        <v>528</v>
      </c>
      <c r="BL11" s="85"/>
      <c r="BM11" s="85"/>
      <c r="BN11" s="85"/>
      <c r="BO11" s="85"/>
      <c r="BP11" s="85"/>
      <c r="BQ11" s="85"/>
      <c r="BR11" s="85"/>
      <c r="BS11" s="85"/>
      <c r="BU11" s="212" t="s">
        <v>527</v>
      </c>
      <c r="BV11" s="213"/>
      <c r="BZ11" s="85"/>
      <c r="CA11" s="212" t="s">
        <v>528</v>
      </c>
      <c r="CB11" s="85"/>
      <c r="CC11" s="85"/>
      <c r="CD11" s="85"/>
      <c r="CE11" s="85"/>
    </row>
    <row r="12" spans="1:83" ht="15.75" thickBot="1" x14ac:dyDescent="0.3">
      <c r="A12" s="214" t="s">
        <v>529</v>
      </c>
      <c r="B12" s="184" t="s">
        <v>530</v>
      </c>
      <c r="C12" s="184" t="s">
        <v>505</v>
      </c>
      <c r="D12" s="184" t="s">
        <v>504</v>
      </c>
      <c r="E12" s="184" t="s">
        <v>531</v>
      </c>
      <c r="F12" s="85"/>
      <c r="G12" s="214" t="s">
        <v>529</v>
      </c>
      <c r="H12" s="184" t="s">
        <v>506</v>
      </c>
      <c r="I12" s="184" t="s">
        <v>505</v>
      </c>
      <c r="J12" s="184" t="s">
        <v>504</v>
      </c>
      <c r="K12" s="184" t="s">
        <v>531</v>
      </c>
      <c r="L12" s="28"/>
      <c r="M12" s="214" t="s">
        <v>529</v>
      </c>
      <c r="N12" s="184" t="s">
        <v>530</v>
      </c>
      <c r="O12" s="184" t="s">
        <v>505</v>
      </c>
      <c r="P12" s="184" t="s">
        <v>504</v>
      </c>
      <c r="Q12" s="184" t="s">
        <v>531</v>
      </c>
      <c r="R12" s="184" t="s">
        <v>532</v>
      </c>
      <c r="S12" s="184" t="s">
        <v>533</v>
      </c>
      <c r="T12" s="184" t="s">
        <v>534</v>
      </c>
      <c r="U12" s="184" t="s">
        <v>535</v>
      </c>
      <c r="V12" s="85"/>
      <c r="W12" s="214" t="s">
        <v>529</v>
      </c>
      <c r="X12" s="184" t="s">
        <v>530</v>
      </c>
      <c r="Y12" s="184" t="s">
        <v>505</v>
      </c>
      <c r="Z12" s="184" t="s">
        <v>504</v>
      </c>
      <c r="AA12" s="184" t="s">
        <v>531</v>
      </c>
      <c r="AB12" s="184" t="s">
        <v>532</v>
      </c>
      <c r="AC12" s="184" t="s">
        <v>533</v>
      </c>
      <c r="AD12" s="184" t="s">
        <v>534</v>
      </c>
      <c r="AE12" s="184" t="s">
        <v>535</v>
      </c>
      <c r="AF12" s="19"/>
      <c r="AG12" s="214" t="s">
        <v>529</v>
      </c>
      <c r="AH12" s="184" t="s">
        <v>530</v>
      </c>
      <c r="AI12" s="184" t="s">
        <v>505</v>
      </c>
      <c r="AJ12" s="184" t="s">
        <v>504</v>
      </c>
      <c r="AK12" s="184" t="s">
        <v>531</v>
      </c>
      <c r="AL12" s="184" t="s">
        <v>532</v>
      </c>
      <c r="AM12" s="184" t="s">
        <v>533</v>
      </c>
      <c r="AN12" s="184" t="s">
        <v>534</v>
      </c>
      <c r="AO12" s="184" t="s">
        <v>535</v>
      </c>
      <c r="AP12" s="85"/>
      <c r="AQ12" s="214" t="s">
        <v>529</v>
      </c>
      <c r="AR12" s="184" t="s">
        <v>530</v>
      </c>
      <c r="AS12" s="184" t="s">
        <v>505</v>
      </c>
      <c r="AT12" s="184" t="s">
        <v>504</v>
      </c>
      <c r="AU12" s="184" t="s">
        <v>531</v>
      </c>
      <c r="AV12" s="184" t="s">
        <v>532</v>
      </c>
      <c r="AW12" s="184" t="s">
        <v>533</v>
      </c>
      <c r="AX12" s="184" t="s">
        <v>534</v>
      </c>
      <c r="AY12" s="184" t="s">
        <v>535</v>
      </c>
      <c r="AZ12" s="27"/>
      <c r="BA12" s="214" t="s">
        <v>529</v>
      </c>
      <c r="BB12" s="184" t="s">
        <v>530</v>
      </c>
      <c r="BC12" s="184" t="s">
        <v>505</v>
      </c>
      <c r="BD12" s="184" t="s">
        <v>504</v>
      </c>
      <c r="BE12" s="184" t="s">
        <v>531</v>
      </c>
      <c r="BF12" s="184" t="s">
        <v>532</v>
      </c>
      <c r="BG12" s="184" t="s">
        <v>533</v>
      </c>
      <c r="BH12" s="184" t="s">
        <v>534</v>
      </c>
      <c r="BI12" s="184" t="s">
        <v>535</v>
      </c>
      <c r="BJ12" s="85"/>
      <c r="BK12" s="214" t="s">
        <v>529</v>
      </c>
      <c r="BL12" s="184" t="s">
        <v>530</v>
      </c>
      <c r="BM12" s="184" t="s">
        <v>505</v>
      </c>
      <c r="BN12" s="184" t="s">
        <v>504</v>
      </c>
      <c r="BO12" s="184" t="s">
        <v>531</v>
      </c>
      <c r="BP12" s="184" t="s">
        <v>532</v>
      </c>
      <c r="BQ12" s="184" t="s">
        <v>533</v>
      </c>
      <c r="BR12" s="184" t="s">
        <v>534</v>
      </c>
      <c r="BS12" s="184" t="s">
        <v>535</v>
      </c>
      <c r="BU12" s="214" t="s">
        <v>529</v>
      </c>
      <c r="BV12" s="184" t="s">
        <v>532</v>
      </c>
      <c r="BW12" s="184" t="s">
        <v>533</v>
      </c>
      <c r="BX12" s="215" t="s">
        <v>536</v>
      </c>
      <c r="BY12" s="215" t="s">
        <v>537</v>
      </c>
      <c r="BZ12" s="85"/>
      <c r="CA12" s="214" t="s">
        <v>529</v>
      </c>
      <c r="CB12" s="184" t="s">
        <v>532</v>
      </c>
      <c r="CC12" s="184" t="s">
        <v>533</v>
      </c>
      <c r="CD12" s="215" t="s">
        <v>536</v>
      </c>
      <c r="CE12" s="215" t="s">
        <v>537</v>
      </c>
    </row>
    <row r="13" spans="1:83" ht="15.75" thickTop="1" x14ac:dyDescent="0.25">
      <c r="A13" s="216">
        <v>41319</v>
      </c>
      <c r="B13" s="217">
        <v>-2.4165999999999999</v>
      </c>
      <c r="C13" s="217">
        <v>-0.86070000000000002</v>
      </c>
      <c r="D13" s="217">
        <v>3.27E-2</v>
      </c>
      <c r="E13" s="217">
        <v>1.03E-2</v>
      </c>
      <c r="F13" s="28"/>
      <c r="G13" s="218" t="s">
        <v>538</v>
      </c>
      <c r="H13" s="168">
        <v>7.2640000000000002</v>
      </c>
      <c r="I13" s="168">
        <v>0.10290000000000001</v>
      </c>
      <c r="J13" s="217">
        <v>2.92E-2</v>
      </c>
      <c r="K13" s="217">
        <v>9.1999999999999998E-3</v>
      </c>
      <c r="L13" s="219"/>
      <c r="M13" s="220">
        <v>42493</v>
      </c>
      <c r="N13" s="221">
        <v>-25.32953970011123</v>
      </c>
      <c r="O13" s="222">
        <v>-1.6353870658009193</v>
      </c>
      <c r="P13" s="168">
        <v>2.4752247190094855E-2</v>
      </c>
      <c r="Q13" s="222">
        <f>P13/SQRT(10)</f>
        <v>7.8273478328202487E-3</v>
      </c>
      <c r="R13" s="223">
        <v>-24.569700000000001</v>
      </c>
      <c r="S13" s="168">
        <v>-0.85709999999999997</v>
      </c>
      <c r="T13" s="168">
        <v>2.87E-2</v>
      </c>
      <c r="U13" s="168">
        <f>(T13/SQRT(10))</f>
        <v>9.0757368846832477E-3</v>
      </c>
      <c r="V13" s="28"/>
      <c r="W13" s="224">
        <v>42493</v>
      </c>
      <c r="X13" s="223">
        <v>17.46840714876371</v>
      </c>
      <c r="Y13" s="225">
        <v>0.4978669255231038</v>
      </c>
      <c r="Z13" s="225">
        <v>1.7130812288752194E-2</v>
      </c>
      <c r="AA13" s="217">
        <f>Z13/SQRT(10)</f>
        <v>5.4172385001259003E-3</v>
      </c>
      <c r="AB13" s="168">
        <v>16.920100000000001</v>
      </c>
      <c r="AC13" s="168">
        <v>-4.1300000000000003E-2</v>
      </c>
      <c r="AD13" s="217">
        <v>1.77E-2</v>
      </c>
      <c r="AE13" s="217">
        <f>(AD13/SQRT(10))</f>
        <v>5.5972314584980315E-3</v>
      </c>
      <c r="AG13" s="220">
        <v>42741</v>
      </c>
      <c r="AH13" s="223">
        <v>-2.6944551810500714</v>
      </c>
      <c r="AI13" s="168">
        <v>-0.82554610051395905</v>
      </c>
      <c r="AJ13" s="168">
        <v>2.9485359703003273E-2</v>
      </c>
      <c r="AK13" s="223">
        <f>AJ13/SQRT(10)</f>
        <v>9.32408942908362E-3</v>
      </c>
      <c r="AL13" s="223">
        <v>-2.6941381506675492</v>
      </c>
      <c r="AM13" s="168">
        <v>-0.82522858122908804</v>
      </c>
      <c r="AN13" s="168">
        <v>1.6342119264673303E-2</v>
      </c>
      <c r="AO13" s="217">
        <f>(AN13/SQRT(10))</f>
        <v>5.1678318670483683E-3</v>
      </c>
      <c r="AQ13" s="224">
        <v>42742</v>
      </c>
      <c r="AR13" s="223">
        <v>-6.3667948164053421</v>
      </c>
      <c r="AS13" s="225">
        <v>-8.9778294533275085E-2</v>
      </c>
      <c r="AT13" s="225">
        <v>2.3153451225532997E-2</v>
      </c>
      <c r="AU13" s="217">
        <f>AT13/SQRT(10)</f>
        <v>7.3217641566301174E-3</v>
      </c>
      <c r="AV13" s="223">
        <v>-6.306244290485119</v>
      </c>
      <c r="AW13" s="225">
        <v>-2.8844227629677165E-2</v>
      </c>
      <c r="AX13" s="225">
        <v>1.7015838651003517E-2</v>
      </c>
      <c r="AY13" s="217">
        <f>(AX13/SQRT(10))</f>
        <v>5.3808806435098073E-3</v>
      </c>
      <c r="BA13" s="220">
        <v>43292</v>
      </c>
      <c r="BB13" s="223">
        <v>-24.718707953869352</v>
      </c>
      <c r="BC13" s="168">
        <v>-1.4254037500564394</v>
      </c>
      <c r="BD13" s="168">
        <v>2.7411151151873141E-2</v>
      </c>
      <c r="BE13" s="223">
        <f>BD13/SQRT(10)</f>
        <v>8.6681670927067165E-3</v>
      </c>
      <c r="BF13" s="223">
        <v>-24.118517081721752</v>
      </c>
      <c r="BG13" s="168">
        <v>-0.81087528108303764</v>
      </c>
      <c r="BH13" s="168">
        <v>1.8991276329864776E-2</v>
      </c>
      <c r="BI13" s="217">
        <f>(BH13/SQRT(10))</f>
        <v>6.0055688876015905E-3</v>
      </c>
      <c r="BK13" s="224">
        <v>43291</v>
      </c>
      <c r="BL13" s="223">
        <v>30.846704106324911</v>
      </c>
      <c r="BM13" s="225">
        <v>0.77468177027440155</v>
      </c>
      <c r="BN13" s="225">
        <v>1.5546801410034573E-2</v>
      </c>
      <c r="BO13" s="217">
        <f>BN13/SQRT(10)</f>
        <v>4.9163302786026583E-3</v>
      </c>
      <c r="BP13" s="223">
        <v>30.017929664674149</v>
      </c>
      <c r="BQ13" s="225">
        <v>-2.9919667382747685E-2</v>
      </c>
      <c r="BR13" s="225">
        <v>1.5392963233974145E-2</v>
      </c>
      <c r="BS13" s="217">
        <f>(BR13/SQRT(10))</f>
        <v>4.8676823758589645E-3</v>
      </c>
      <c r="BU13" s="218">
        <v>43539</v>
      </c>
      <c r="BV13" s="168">
        <v>-2.12</v>
      </c>
      <c r="BW13" s="168">
        <v>-0.86299999999999999</v>
      </c>
      <c r="BX13" s="168">
        <v>2.7E-2</v>
      </c>
      <c r="BY13" s="217">
        <f>BX13/SQRT(13)</f>
        <v>7.4884526490405934E-3</v>
      </c>
      <c r="CA13" s="226">
        <v>43543</v>
      </c>
      <c r="CB13" s="54">
        <v>-27.527000000000001</v>
      </c>
      <c r="CC13" s="54">
        <v>4.8000000000000001E-2</v>
      </c>
      <c r="CD13" s="227">
        <v>0.02</v>
      </c>
      <c r="CE13" s="217">
        <f>CD13/SQRT(13)</f>
        <v>5.5470019622522919E-3</v>
      </c>
    </row>
    <row r="14" spans="1:83" x14ac:dyDescent="0.25">
      <c r="A14" s="216"/>
      <c r="B14" s="217">
        <v>16.125299999999999</v>
      </c>
      <c r="C14" s="217">
        <v>-0.51929999999999998</v>
      </c>
      <c r="D14" s="217">
        <v>1.9900000000000001E-2</v>
      </c>
      <c r="E14" s="217">
        <v>6.3E-3</v>
      </c>
      <c r="G14" s="216" t="s">
        <v>539</v>
      </c>
      <c r="H14" s="217">
        <v>7.2404999999999999</v>
      </c>
      <c r="I14" s="217">
        <v>0.13669999999999999</v>
      </c>
      <c r="J14" s="217">
        <v>2.4E-2</v>
      </c>
      <c r="K14" s="217">
        <v>7.6E-3</v>
      </c>
      <c r="L14" s="219"/>
      <c r="M14" s="220">
        <v>42493</v>
      </c>
      <c r="N14" s="221">
        <v>-1.2306164031962861</v>
      </c>
      <c r="O14" s="222">
        <v>-0.88634275992197797</v>
      </c>
      <c r="P14" s="168">
        <v>2.1060208665536387E-2</v>
      </c>
      <c r="Q14" s="222">
        <f t="shared" ref="Q14:Q37" si="0">P14/SQRT(10)</f>
        <v>6.6598227381510231E-3</v>
      </c>
      <c r="R14" s="223">
        <v>-1.2239</v>
      </c>
      <c r="S14" s="168">
        <v>-0.87970000000000004</v>
      </c>
      <c r="T14" s="168">
        <v>2.2499999999999999E-2</v>
      </c>
      <c r="U14" s="168">
        <f t="shared" ref="U14:U37" si="1">(T14/SQRT(10))</f>
        <v>7.1151247353788529E-3</v>
      </c>
      <c r="W14" s="224">
        <v>42499</v>
      </c>
      <c r="X14" s="223">
        <v>-19.218264518911244</v>
      </c>
      <c r="Y14" s="225">
        <v>-0.60024982883648925</v>
      </c>
      <c r="Z14" s="225">
        <v>2.0539763210543325E-2</v>
      </c>
      <c r="AA14" s="217">
        <f t="shared" ref="AA14:AA32" si="2">Z14/SQRT(10)</f>
        <v>6.49524343458495E-3</v>
      </c>
      <c r="AB14" s="217">
        <v>-18.661100000000001</v>
      </c>
      <c r="AC14" s="217">
        <v>-3.2500000000000001E-2</v>
      </c>
      <c r="AD14" s="217">
        <v>2.2100000000000002E-2</v>
      </c>
      <c r="AE14" s="217">
        <f t="shared" ref="AE14:AE32" si="3">(AD14/SQRT(10))</f>
        <v>6.9886336289721185E-3</v>
      </c>
      <c r="AG14" s="220">
        <v>42744</v>
      </c>
      <c r="AH14" s="223">
        <v>-1.8716097232715445</v>
      </c>
      <c r="AI14" s="168">
        <v>-0.88140294714144185</v>
      </c>
      <c r="AJ14" s="168">
        <v>4.4533342653880988E-2</v>
      </c>
      <c r="AK14" s="223">
        <f t="shared" ref="AK14:AK75" si="4">AJ14/SQRT(10)</f>
        <v>1.4082679460699144E-2</v>
      </c>
      <c r="AL14" s="223">
        <v>-1.8597067812605192</v>
      </c>
      <c r="AM14" s="168">
        <v>-0.8694884152984651</v>
      </c>
      <c r="AN14" s="168">
        <v>2.8828354227818601E-2</v>
      </c>
      <c r="AO14" s="217">
        <f t="shared" ref="AO14:AO75" si="5">(AN14/SQRT(10))</f>
        <v>9.1163260554051415E-3</v>
      </c>
      <c r="AQ14" s="224">
        <v>42742</v>
      </c>
      <c r="AR14" s="223">
        <v>31.165027971870707</v>
      </c>
      <c r="AS14" s="225">
        <v>0.36366923547751029</v>
      </c>
      <c r="AT14" s="225">
        <v>1.3709985714219539E-2</v>
      </c>
      <c r="AU14" s="217">
        <f t="shared" ref="AU14:AU51" si="6">AT14/SQRT(10)</f>
        <v>4.3354781545304069E-3</v>
      </c>
      <c r="AV14" s="223">
        <v>30.765114550220915</v>
      </c>
      <c r="AW14" s="225">
        <v>-2.4300567524293375E-2</v>
      </c>
      <c r="AX14" s="225">
        <v>1.0149291250512121E-2</v>
      </c>
      <c r="AY14" s="217">
        <f t="shared" ref="AY14:AY51" si="7">(AX14/SQRT(10))</f>
        <v>3.2094876988036872E-3</v>
      </c>
      <c r="BA14" s="220">
        <v>43293</v>
      </c>
      <c r="BB14" s="223">
        <v>-26.396558121967793</v>
      </c>
      <c r="BC14" s="168">
        <v>-1.451424046360825</v>
      </c>
      <c r="BD14" s="168">
        <v>2.5094073030398713E-2</v>
      </c>
      <c r="BE14" s="223">
        <f t="shared" ref="BE14:BE52" si="8">BD14/SQRT(10)</f>
        <v>7.9354426546663671E-3</v>
      </c>
      <c r="BF14" s="223">
        <v>-25.775025337985245</v>
      </c>
      <c r="BG14" s="168">
        <v>-0.81396346930967134</v>
      </c>
      <c r="BH14" s="168">
        <v>2.5372150648041148E-2</v>
      </c>
      <c r="BI14" s="217">
        <f t="shared" ref="BI14:BI52" si="9">(BH14/SQRT(10))</f>
        <v>8.023378518472719E-3</v>
      </c>
      <c r="BK14" s="224">
        <v>43298</v>
      </c>
      <c r="BL14" s="223">
        <v>31.477535832006215</v>
      </c>
      <c r="BM14" s="225">
        <v>0.82860659834289074</v>
      </c>
      <c r="BN14" s="225">
        <v>2.3531790322001291E-2</v>
      </c>
      <c r="BO14" s="217">
        <f t="shared" ref="BO14:BO40" si="10">BN14/SQRT(10)</f>
        <v>7.4414054839031154E-3</v>
      </c>
      <c r="BP14" s="223">
        <v>30.613556909779305</v>
      </c>
      <c r="BQ14" s="225">
        <v>-9.7048656795055092E-3</v>
      </c>
      <c r="BR14" s="225">
        <v>2.1780602731207639E-2</v>
      </c>
      <c r="BS14" s="217">
        <f t="shared" ref="BS14:BS40" si="11">(BR14/SQRT(10))</f>
        <v>6.8876313441900297E-3</v>
      </c>
      <c r="BU14" s="218">
        <v>43542</v>
      </c>
      <c r="BV14" s="54">
        <v>18.620999999999999</v>
      </c>
      <c r="BW14" s="54">
        <v>-0.85099999999999998</v>
      </c>
      <c r="BX14" s="168">
        <v>2.5000000000000001E-2</v>
      </c>
      <c r="BY14" s="217">
        <f t="shared" ref="BY14:BY77" si="12">BX14/SQRT(13)</f>
        <v>6.9337524528153647E-3</v>
      </c>
      <c r="CA14" s="226">
        <v>43544</v>
      </c>
      <c r="CB14" s="54">
        <v>-3.4660000000000002</v>
      </c>
      <c r="CC14" s="54">
        <v>3.4000000000000002E-2</v>
      </c>
      <c r="CD14" s="227">
        <v>2.1000000000000001E-2</v>
      </c>
      <c r="CE14" s="217">
        <f t="shared" ref="CE14:CE58" si="13">CD14/SQRT(13)</f>
        <v>5.8243520603649063E-3</v>
      </c>
    </row>
    <row r="15" spans="1:83" x14ac:dyDescent="0.25">
      <c r="A15" s="216"/>
      <c r="B15" s="217">
        <v>-2.4077999999999999</v>
      </c>
      <c r="C15" s="217">
        <v>-0.81910000000000005</v>
      </c>
      <c r="D15" s="217">
        <v>2.4299999999999999E-2</v>
      </c>
      <c r="E15" s="217">
        <v>7.7000000000000002E-3</v>
      </c>
      <c r="G15" s="216" t="s">
        <v>540</v>
      </c>
      <c r="H15" s="217">
        <v>-30.305700000000002</v>
      </c>
      <c r="I15" s="217">
        <v>-0.56140000000000001</v>
      </c>
      <c r="J15" s="217">
        <v>2.46E-2</v>
      </c>
      <c r="K15" s="217">
        <v>7.7999999999999996E-3</v>
      </c>
      <c r="L15" s="219"/>
      <c r="M15" s="220">
        <v>42499</v>
      </c>
      <c r="N15" s="221">
        <v>-2.7973262673223465</v>
      </c>
      <c r="O15" s="222">
        <v>-0.92098429154876071</v>
      </c>
      <c r="P15" s="168">
        <v>2.6963700901436388E-2</v>
      </c>
      <c r="Q15" s="222">
        <f t="shared" si="0"/>
        <v>8.5266708996074268E-3</v>
      </c>
      <c r="R15" s="223">
        <v>-2.7235</v>
      </c>
      <c r="S15" s="168">
        <v>-0.84699999999999998</v>
      </c>
      <c r="T15" s="168">
        <v>2.8899999999999999E-2</v>
      </c>
      <c r="U15" s="168">
        <f t="shared" si="1"/>
        <v>9.1389824378866145E-3</v>
      </c>
      <c r="W15" s="224">
        <v>42500</v>
      </c>
      <c r="X15" s="223">
        <v>7.5840234417054671</v>
      </c>
      <c r="Y15" s="225">
        <v>0.23095980937467403</v>
      </c>
      <c r="Z15" s="225">
        <v>1.8723820895351028E-2</v>
      </c>
      <c r="AA15" s="217">
        <f t="shared" si="2"/>
        <v>5.9209920530362455E-3</v>
      </c>
      <c r="AB15" s="217">
        <v>7.3226000000000004</v>
      </c>
      <c r="AC15" s="217">
        <v>-2.8500000000000001E-2</v>
      </c>
      <c r="AD15" s="217">
        <v>2.64E-2</v>
      </c>
      <c r="AE15" s="217">
        <f t="shared" si="3"/>
        <v>8.3484130228445204E-3</v>
      </c>
      <c r="AG15" s="220">
        <v>42745</v>
      </c>
      <c r="AH15" s="223">
        <v>-25.391377527799406</v>
      </c>
      <c r="AI15" s="168">
        <v>-1.1816890966392197</v>
      </c>
      <c r="AJ15" s="168">
        <v>3.0969742423954512E-2</v>
      </c>
      <c r="AK15" s="223">
        <f t="shared" si="4"/>
        <v>9.7934924608440253E-3</v>
      </c>
      <c r="AL15" s="223">
        <v>-25.059370835625668</v>
      </c>
      <c r="AM15" s="168">
        <v>-0.84143328760634439</v>
      </c>
      <c r="AN15" s="168">
        <v>2.1301718358274702E-2</v>
      </c>
      <c r="AO15" s="217">
        <f t="shared" si="5"/>
        <v>6.7361948087570735E-3</v>
      </c>
      <c r="AQ15" s="224">
        <v>42746</v>
      </c>
      <c r="AR15" s="223">
        <v>8.1486076544881865</v>
      </c>
      <c r="AS15" s="225">
        <v>7.2418792887110964E-2</v>
      </c>
      <c r="AT15" s="225">
        <v>3.2448242971831145E-2</v>
      </c>
      <c r="AU15" s="217">
        <f t="shared" si="6"/>
        <v>1.0261035386153725E-2</v>
      </c>
      <c r="AV15" s="223">
        <v>8.0319368615485782</v>
      </c>
      <c r="AW15" s="225">
        <v>-4.3317700631677142E-2</v>
      </c>
      <c r="AX15" s="225">
        <v>1.4745823069040384E-2</v>
      </c>
      <c r="AY15" s="217">
        <f t="shared" si="7"/>
        <v>4.6630386872021931E-3</v>
      </c>
      <c r="BA15" s="220">
        <v>43294</v>
      </c>
      <c r="BB15" s="223">
        <v>-1.5534611252428419</v>
      </c>
      <c r="BC15" s="168">
        <v>-0.79962626147132909</v>
      </c>
      <c r="BD15" s="168">
        <v>2.2786423846995318E-2</v>
      </c>
      <c r="BE15" s="223">
        <f t="shared" si="8"/>
        <v>7.205699908648131E-3</v>
      </c>
      <c r="BF15" s="223">
        <v>-1.5590661381257276</v>
      </c>
      <c r="BG15" s="168">
        <v>-0.80523555212836517</v>
      </c>
      <c r="BH15" s="168">
        <v>2.2692599669851259E-2</v>
      </c>
      <c r="BI15" s="217">
        <f t="shared" si="9"/>
        <v>7.1760300987114972E-3</v>
      </c>
      <c r="BK15" s="224">
        <v>43298</v>
      </c>
      <c r="BL15" s="223">
        <v>-29.800823296461271</v>
      </c>
      <c r="BM15" s="225">
        <v>-0.70320683619399271</v>
      </c>
      <c r="BN15" s="225">
        <v>3.0474351694745095E-2</v>
      </c>
      <c r="BO15" s="217">
        <f t="shared" si="10"/>
        <v>9.6368361572406799E-3</v>
      </c>
      <c r="BP15" s="223">
        <v>-29.081482008774071</v>
      </c>
      <c r="BQ15" s="225">
        <v>3.7719026674244149E-2</v>
      </c>
      <c r="BR15" s="225">
        <v>2.5491738633866771E-2</v>
      </c>
      <c r="BS15" s="217">
        <f t="shared" si="11"/>
        <v>8.0611955600728095E-3</v>
      </c>
      <c r="BU15" s="218">
        <v>43543</v>
      </c>
      <c r="BV15" s="54">
        <v>-25.318000000000001</v>
      </c>
      <c r="BW15" s="54">
        <v>-0.86799999999999999</v>
      </c>
      <c r="BX15" s="168">
        <v>2.1000000000000001E-2</v>
      </c>
      <c r="BY15" s="217">
        <f t="shared" si="12"/>
        <v>5.8243520603649063E-3</v>
      </c>
      <c r="CA15" s="226">
        <v>43545</v>
      </c>
      <c r="CB15" s="54">
        <v>33.100999999999999</v>
      </c>
      <c r="CC15" s="54">
        <v>2.9000000000000001E-2</v>
      </c>
      <c r="CD15" s="227">
        <v>2.5000000000000001E-2</v>
      </c>
      <c r="CE15" s="217">
        <f t="shared" si="13"/>
        <v>6.9337524528153647E-3</v>
      </c>
    </row>
    <row r="16" spans="1:83" x14ac:dyDescent="0.25">
      <c r="A16" s="216"/>
      <c r="B16" s="217">
        <v>-2.4077999999999999</v>
      </c>
      <c r="C16" s="217">
        <v>-0.82020000000000004</v>
      </c>
      <c r="D16" s="217">
        <v>1.5100000000000001E-2</v>
      </c>
      <c r="E16" s="217">
        <v>4.7999999999999996E-3</v>
      </c>
      <c r="G16" s="216" t="s">
        <v>541</v>
      </c>
      <c r="H16" s="217">
        <v>15.4999</v>
      </c>
      <c r="I16" s="217">
        <v>0.2823</v>
      </c>
      <c r="J16" s="217">
        <v>3.1199999999999999E-2</v>
      </c>
      <c r="K16" s="217">
        <v>9.9000000000000008E-3</v>
      </c>
      <c r="L16" s="219"/>
      <c r="M16" s="220">
        <v>42500</v>
      </c>
      <c r="N16" s="221">
        <v>14.867427776929153</v>
      </c>
      <c r="O16" s="222">
        <v>-0.39525121703565202</v>
      </c>
      <c r="P16" s="168">
        <v>3.1777021968430616E-2</v>
      </c>
      <c r="Q16" s="222">
        <f t="shared" si="0"/>
        <v>1.0048776667744796E-2</v>
      </c>
      <c r="R16" s="223">
        <v>14.420400000000001</v>
      </c>
      <c r="S16" s="168">
        <v>-0.83560000000000001</v>
      </c>
      <c r="T16" s="168">
        <v>3.9100000000000003E-2</v>
      </c>
      <c r="U16" s="168">
        <f t="shared" si="1"/>
        <v>1.2364505651258363E-2</v>
      </c>
      <c r="W16" s="224">
        <v>42500</v>
      </c>
      <c r="X16" s="223">
        <v>-29.181355854073729</v>
      </c>
      <c r="Y16" s="225">
        <v>-0.90667396921105059</v>
      </c>
      <c r="Z16" s="225">
        <v>3.0488846761727237E-2</v>
      </c>
      <c r="AA16" s="217">
        <f t="shared" si="2"/>
        <v>9.6414198998907071E-3</v>
      </c>
      <c r="AB16" s="217">
        <v>-28.328299999999999</v>
      </c>
      <c r="AC16" s="217">
        <v>-2.8799999999999999E-2</v>
      </c>
      <c r="AD16" s="217">
        <v>2.2100000000000002E-2</v>
      </c>
      <c r="AE16" s="217">
        <f t="shared" si="3"/>
        <v>6.9886336289721185E-3</v>
      </c>
      <c r="AG16" s="220">
        <v>42745</v>
      </c>
      <c r="AH16" s="223">
        <v>17.057138740501689</v>
      </c>
      <c r="AI16" s="168">
        <v>-0.67640153680135895</v>
      </c>
      <c r="AJ16" s="168">
        <v>1.9117502293911001E-2</v>
      </c>
      <c r="AK16" s="223">
        <f t="shared" si="4"/>
        <v>6.04548504222525E-3</v>
      </c>
      <c r="AL16" s="223">
        <v>16.859132238604325</v>
      </c>
      <c r="AM16" s="168">
        <v>-0.87095561616216055</v>
      </c>
      <c r="AN16" s="168">
        <v>1.6625978600719616E-2</v>
      </c>
      <c r="AO16" s="217">
        <f t="shared" si="5"/>
        <v>5.2575960707493168E-3</v>
      </c>
      <c r="AQ16" s="224">
        <v>42748</v>
      </c>
      <c r="AR16" s="223">
        <v>-28.403830066217512</v>
      </c>
      <c r="AS16" s="225">
        <v>-0.36852412374280497</v>
      </c>
      <c r="AT16" s="225">
        <v>1.8878128042943611E-2</v>
      </c>
      <c r="AU16" s="217">
        <f t="shared" si="6"/>
        <v>5.9697882575998782E-3</v>
      </c>
      <c r="AV16" s="223">
        <v>-28.07698648234993</v>
      </c>
      <c r="AW16" s="225">
        <v>-3.2244800581063181E-2</v>
      </c>
      <c r="AX16" s="225">
        <v>1.7859334990721901E-2</v>
      </c>
      <c r="AY16" s="217">
        <f t="shared" si="7"/>
        <v>5.6476176066623312E-3</v>
      </c>
      <c r="BA16" s="220">
        <v>43295</v>
      </c>
      <c r="BB16" s="223">
        <v>19.74616682267191</v>
      </c>
      <c r="BC16" s="168">
        <v>-0.30278251973923054</v>
      </c>
      <c r="BD16" s="168">
        <v>2.4152333619087689E-2</v>
      </c>
      <c r="BE16" s="223">
        <f t="shared" si="8"/>
        <v>7.6376385044574701E-3</v>
      </c>
      <c r="BF16" s="223">
        <v>19.22545496871091</v>
      </c>
      <c r="BG16" s="168">
        <v>-0.81325718196901486</v>
      </c>
      <c r="BH16" s="168">
        <v>1.4928682598419687E-2</v>
      </c>
      <c r="BI16" s="217">
        <f t="shared" si="9"/>
        <v>4.7208639476727004E-3</v>
      </c>
      <c r="BK16" s="224">
        <v>43300</v>
      </c>
      <c r="BL16" s="223">
        <v>-29.566171671076699</v>
      </c>
      <c r="BM16" s="225">
        <v>-0.72983544464292938</v>
      </c>
      <c r="BN16" s="225">
        <v>2.9467214692261757E-2</v>
      </c>
      <c r="BO16" s="217">
        <f t="shared" si="10"/>
        <v>9.3183514728724798E-3</v>
      </c>
      <c r="BP16" s="223">
        <v>-28.833895936189101</v>
      </c>
      <c r="BQ16" s="225">
        <v>2.4210527995075622E-2</v>
      </c>
      <c r="BR16" s="225">
        <v>2.1782765889568127E-2</v>
      </c>
      <c r="BS16" s="217">
        <f t="shared" si="11"/>
        <v>6.8883153949259078E-3</v>
      </c>
      <c r="BU16" s="218">
        <v>43544</v>
      </c>
      <c r="BV16" s="54">
        <v>-1.9750000000000001</v>
      </c>
      <c r="BW16" s="54">
        <v>-0.85899999999999999</v>
      </c>
      <c r="BX16" s="168">
        <v>2.9000000000000001E-2</v>
      </c>
      <c r="BY16" s="217">
        <f t="shared" si="12"/>
        <v>8.0431528452658222E-3</v>
      </c>
      <c r="CA16" s="226">
        <v>43551</v>
      </c>
      <c r="CB16" s="54">
        <v>-3.2650000000000001</v>
      </c>
      <c r="CC16" s="54">
        <v>2.7E-2</v>
      </c>
      <c r="CD16" s="227">
        <v>1.9E-2</v>
      </c>
      <c r="CE16" s="217">
        <f t="shared" si="13"/>
        <v>5.2696518641396767E-3</v>
      </c>
    </row>
    <row r="17" spans="1:83" x14ac:dyDescent="0.25">
      <c r="A17" s="216">
        <v>41324</v>
      </c>
      <c r="B17" s="217">
        <v>-36.117400000000004</v>
      </c>
      <c r="C17" s="217">
        <v>-1.4346000000000001</v>
      </c>
      <c r="D17" s="217">
        <v>2.52E-2</v>
      </c>
      <c r="E17" s="217">
        <v>8.0000000000000002E-3</v>
      </c>
      <c r="G17" s="216" t="s">
        <v>541</v>
      </c>
      <c r="H17" s="217">
        <v>15.3475</v>
      </c>
      <c r="I17" s="217">
        <v>0.2666</v>
      </c>
      <c r="J17" s="217">
        <v>2.1899999999999999E-2</v>
      </c>
      <c r="K17" s="217">
        <v>6.8999999999999999E-3</v>
      </c>
      <c r="L17" s="219"/>
      <c r="M17" s="220">
        <v>42502</v>
      </c>
      <c r="N17" s="221">
        <v>13.437065618968097</v>
      </c>
      <c r="O17" s="222">
        <v>-0.44006850098427136</v>
      </c>
      <c r="P17" s="168">
        <v>2.3035040310120304E-2</v>
      </c>
      <c r="Q17" s="222">
        <f t="shared" si="0"/>
        <v>7.2843193373771532E-3</v>
      </c>
      <c r="R17" s="223">
        <v>13.0008</v>
      </c>
      <c r="S17" s="168">
        <v>-0.87029999999999996</v>
      </c>
      <c r="T17" s="168">
        <v>0.02</v>
      </c>
      <c r="U17" s="168">
        <f t="shared" si="1"/>
        <v>6.3245553203367588E-3</v>
      </c>
      <c r="W17" s="224">
        <v>42503</v>
      </c>
      <c r="X17" s="223">
        <v>17.028361820879145</v>
      </c>
      <c r="Y17" s="225">
        <v>0.48364372458551436</v>
      </c>
      <c r="Z17" s="225">
        <v>2.48410977832998E-2</v>
      </c>
      <c r="AA17" s="217">
        <f t="shared" si="2"/>
        <v>7.8554448574187207E-3</v>
      </c>
      <c r="AB17" s="217">
        <v>16.5105</v>
      </c>
      <c r="AC17" s="217">
        <v>-2.58E-2</v>
      </c>
      <c r="AD17" s="217">
        <v>2.7199999999999998E-2</v>
      </c>
      <c r="AE17" s="217">
        <f t="shared" si="3"/>
        <v>8.6013952356579909E-3</v>
      </c>
      <c r="AG17" s="220">
        <v>42746</v>
      </c>
      <c r="AH17" s="223">
        <v>-4.68962101013671</v>
      </c>
      <c r="AI17" s="168">
        <v>-0.9283384169933766</v>
      </c>
      <c r="AJ17" s="168">
        <v>3.279443859564677E-2</v>
      </c>
      <c r="AK17" s="223">
        <f t="shared" si="4"/>
        <v>1.0370512054877745E-2</v>
      </c>
      <c r="AL17" s="223">
        <v>-4.6223476574086906</v>
      </c>
      <c r="AM17" s="168">
        <v>-0.86081100422412271</v>
      </c>
      <c r="AN17" s="168">
        <v>2.1000965699817676E-2</v>
      </c>
      <c r="AO17" s="217">
        <f t="shared" si="5"/>
        <v>6.6410884674495824E-3</v>
      </c>
      <c r="AQ17" s="224">
        <v>42752</v>
      </c>
      <c r="AR17" s="223">
        <v>-28.891510586790368</v>
      </c>
      <c r="AS17" s="225">
        <v>-0.40301759868519571</v>
      </c>
      <c r="AT17" s="225">
        <v>2.9261984330724435E-2</v>
      </c>
      <c r="AU17" s="217">
        <f t="shared" si="6"/>
        <v>9.253451934124704E-3</v>
      </c>
      <c r="AV17" s="223">
        <v>-28.526693658362376</v>
      </c>
      <c r="AW17" s="225">
        <v>-2.7493075387027183E-2</v>
      </c>
      <c r="AX17" s="225">
        <v>1.986486801066404E-2</v>
      </c>
      <c r="AY17" s="217">
        <f t="shared" si="7"/>
        <v>6.2818228332316367E-3</v>
      </c>
      <c r="BA17" s="220">
        <v>43299</v>
      </c>
      <c r="BB17" s="223">
        <v>19.777306983662555</v>
      </c>
      <c r="BC17" s="168">
        <v>-0.3189427239910575</v>
      </c>
      <c r="BD17" s="168">
        <v>2.2252468979317385E-2</v>
      </c>
      <c r="BE17" s="223">
        <f t="shared" si="8"/>
        <v>7.0368485536885222E-3</v>
      </c>
      <c r="BF17" s="223">
        <v>19.243928479996537</v>
      </c>
      <c r="BG17" s="168">
        <v>-0.84181025220378702</v>
      </c>
      <c r="BH17" s="168">
        <v>2.6553099068845242E-2</v>
      </c>
      <c r="BI17" s="217">
        <f t="shared" si="9"/>
        <v>8.3968271993647096E-3</v>
      </c>
      <c r="BK17" s="224">
        <v>43306</v>
      </c>
      <c r="BL17" s="223">
        <v>30.6518065260803</v>
      </c>
      <c r="BM17" s="225">
        <v>0.82246356734471304</v>
      </c>
      <c r="BN17" s="225">
        <v>2.1419070055878207E-2</v>
      </c>
      <c r="BO17" s="217">
        <f t="shared" si="10"/>
        <v>6.7733046739285128E-3</v>
      </c>
      <c r="BP17" s="223">
        <v>29.769185954033865</v>
      </c>
      <c r="BQ17" s="225">
        <v>-3.4616231422588704E-2</v>
      </c>
      <c r="BR17" s="225">
        <v>1.3232244906256414E-2</v>
      </c>
      <c r="BS17" s="217">
        <f t="shared" si="11"/>
        <v>4.1844032460931491E-3</v>
      </c>
      <c r="BU17" s="218">
        <v>43546</v>
      </c>
      <c r="BV17" s="54">
        <v>18.321999999999999</v>
      </c>
      <c r="BW17" s="54">
        <v>-0.86899999999999999</v>
      </c>
      <c r="BX17" s="168">
        <v>2.7E-2</v>
      </c>
      <c r="BY17" s="217">
        <f t="shared" si="12"/>
        <v>7.4884526490405934E-3</v>
      </c>
      <c r="CA17" s="218">
        <v>43552</v>
      </c>
      <c r="CB17" s="54">
        <v>-28.468</v>
      </c>
      <c r="CC17" s="54">
        <v>3.6999999999999998E-2</v>
      </c>
      <c r="CD17" s="227">
        <v>2.5999999999999999E-2</v>
      </c>
      <c r="CE17" s="217">
        <f t="shared" si="13"/>
        <v>7.2111025509279782E-3</v>
      </c>
    </row>
    <row r="18" spans="1:83" x14ac:dyDescent="0.25">
      <c r="A18" s="216"/>
      <c r="B18" s="217">
        <v>-36.096899999999998</v>
      </c>
      <c r="C18" s="217">
        <v>-1.4314</v>
      </c>
      <c r="D18" s="217">
        <v>3.09E-2</v>
      </c>
      <c r="E18" s="217">
        <v>9.7999999999999997E-3</v>
      </c>
      <c r="G18" s="216" t="s">
        <v>542</v>
      </c>
      <c r="H18" s="217">
        <v>6.2072000000000003</v>
      </c>
      <c r="I18" s="217">
        <v>0.1195</v>
      </c>
      <c r="J18" s="217">
        <v>3.49E-2</v>
      </c>
      <c r="K18" s="217">
        <v>1.0999999999999999E-2</v>
      </c>
      <c r="L18" s="219"/>
      <c r="M18" s="220">
        <v>42502</v>
      </c>
      <c r="N18" s="221">
        <v>-26.030088823295937</v>
      </c>
      <c r="O18" s="222">
        <v>-1.6213563541392138</v>
      </c>
      <c r="P18" s="168">
        <v>2.1335539773573223E-2</v>
      </c>
      <c r="Q18" s="222">
        <f t="shared" si="0"/>
        <v>6.7468900793604524E-3</v>
      </c>
      <c r="R18" s="223">
        <v>-25.270399999999999</v>
      </c>
      <c r="S18" s="168">
        <v>-0.84260000000000002</v>
      </c>
      <c r="T18" s="168">
        <v>2.3099999999999999E-2</v>
      </c>
      <c r="U18" s="168">
        <f t="shared" si="1"/>
        <v>7.3048613949889558E-3</v>
      </c>
      <c r="W18" s="224">
        <v>42508</v>
      </c>
      <c r="X18" s="223">
        <v>-19.592991076602789</v>
      </c>
      <c r="Y18" s="225">
        <v>-0.58961250480165295</v>
      </c>
      <c r="Z18" s="225">
        <v>2.3492462916312167E-2</v>
      </c>
      <c r="AA18" s="217">
        <f t="shared" si="2"/>
        <v>7.4289690662588054E-3</v>
      </c>
      <c r="AB18" s="217">
        <v>-19.0564</v>
      </c>
      <c r="AC18" s="217">
        <v>-4.2599999999999999E-2</v>
      </c>
      <c r="AD18" s="217">
        <v>1.95E-2</v>
      </c>
      <c r="AE18" s="217">
        <f t="shared" si="3"/>
        <v>6.1664414373283393E-3</v>
      </c>
      <c r="AG18" s="220">
        <v>42747</v>
      </c>
      <c r="AH18" s="223">
        <v>13.335479333199089</v>
      </c>
      <c r="AI18" s="168">
        <v>-0.68981861776921349</v>
      </c>
      <c r="AJ18" s="168">
        <v>3.001745161060717E-2</v>
      </c>
      <c r="AK18" s="223">
        <f t="shared" si="4"/>
        <v>9.4923516643408389E-3</v>
      </c>
      <c r="AL18" s="223">
        <v>13.143712694668682</v>
      </c>
      <c r="AM18" s="168">
        <v>-0.87893098809627568</v>
      </c>
      <c r="AN18" s="168">
        <v>2.8188392945527368E-2</v>
      </c>
      <c r="AO18" s="217">
        <f t="shared" si="5"/>
        <v>8.9139525287689134E-3</v>
      </c>
      <c r="AQ18" s="224">
        <v>42759</v>
      </c>
      <c r="AR18" s="223">
        <v>31.04278787134831</v>
      </c>
      <c r="AS18" s="225">
        <v>0.36275503201441373</v>
      </c>
      <c r="AT18" s="225">
        <v>3.2442949744089823E-2</v>
      </c>
      <c r="AU18" s="217">
        <f t="shared" si="6"/>
        <v>1.0259361520570068E-2</v>
      </c>
      <c r="AV18" s="223">
        <v>30.627295481546128</v>
      </c>
      <c r="AW18" s="225">
        <v>-4.0375899315834525E-2</v>
      </c>
      <c r="AX18" s="225">
        <v>2.2765915547979507E-2</v>
      </c>
      <c r="AY18" s="217">
        <f t="shared" si="7"/>
        <v>7.1992146150655556E-3</v>
      </c>
      <c r="BA18" s="220">
        <v>43300</v>
      </c>
      <c r="BB18" s="223">
        <v>-23.677920905483564</v>
      </c>
      <c r="BC18" s="168">
        <v>-1.3716412110002443</v>
      </c>
      <c r="BD18" s="168">
        <v>2.2157779563415556E-2</v>
      </c>
      <c r="BE18" s="223">
        <f t="shared" si="8"/>
        <v>7.0069051312324476E-3</v>
      </c>
      <c r="BF18" s="223">
        <v>-23.121370250257606</v>
      </c>
      <c r="BG18" s="168">
        <v>-0.80237223096966903</v>
      </c>
      <c r="BH18" s="168">
        <v>1.238121330292353E-2</v>
      </c>
      <c r="BI18" s="217">
        <f t="shared" si="9"/>
        <v>3.9152834233614634E-3</v>
      </c>
      <c r="BK18" s="224">
        <v>43308</v>
      </c>
      <c r="BL18" s="223">
        <v>32.61522152178695</v>
      </c>
      <c r="BM18" s="225">
        <v>0.82634256278676099</v>
      </c>
      <c r="BN18" s="225">
        <v>3.2807990010091347E-2</v>
      </c>
      <c r="BO18" s="217">
        <f t="shared" si="10"/>
        <v>1.0374797388393923E-2</v>
      </c>
      <c r="BP18" s="223">
        <v>31.718846534460646</v>
      </c>
      <c r="BQ18" s="225">
        <v>-4.2442367006219235E-2</v>
      </c>
      <c r="BR18" s="225">
        <v>2.0960896572856755E-2</v>
      </c>
      <c r="BS18" s="217">
        <f t="shared" si="11"/>
        <v>6.6284174969444857E-3</v>
      </c>
      <c r="BU18" s="218">
        <v>43546</v>
      </c>
      <c r="BV18" s="54">
        <v>-25.975000000000001</v>
      </c>
      <c r="BW18" s="54">
        <v>-0.85599999999999998</v>
      </c>
      <c r="BX18" s="168">
        <v>2.8000000000000001E-2</v>
      </c>
      <c r="BY18" s="217">
        <f t="shared" si="12"/>
        <v>7.7658027471532078E-3</v>
      </c>
      <c r="CA18" s="218">
        <v>43553</v>
      </c>
      <c r="CB18" s="54">
        <v>32.92</v>
      </c>
      <c r="CC18" s="54">
        <v>2.1000000000000001E-2</v>
      </c>
      <c r="CD18" s="227">
        <v>3.3000000000000002E-2</v>
      </c>
      <c r="CE18" s="217">
        <f t="shared" si="13"/>
        <v>9.1525532377162815E-3</v>
      </c>
    </row>
    <row r="19" spans="1:83" x14ac:dyDescent="0.25">
      <c r="A19" s="216">
        <v>41325</v>
      </c>
      <c r="B19" s="217">
        <v>-1.6173999999999999</v>
      </c>
      <c r="C19" s="217">
        <v>-0.80169999999999997</v>
      </c>
      <c r="D19" s="217">
        <v>2.8400000000000002E-2</v>
      </c>
      <c r="E19" s="217">
        <v>8.9999999999999993E-3</v>
      </c>
      <c r="G19" s="216" t="s">
        <v>542</v>
      </c>
      <c r="H19" s="217">
        <v>6.1416000000000004</v>
      </c>
      <c r="I19" s="217">
        <v>0.1042</v>
      </c>
      <c r="J19" s="217">
        <v>2.7699999999999999E-2</v>
      </c>
      <c r="K19" s="217">
        <v>8.8000000000000005E-3</v>
      </c>
      <c r="L19" s="219"/>
      <c r="M19" s="224">
        <v>42507</v>
      </c>
      <c r="N19" s="228">
        <v>12.759604812111069</v>
      </c>
      <c r="O19" s="229">
        <v>-0.45225082222006563</v>
      </c>
      <c r="P19" s="230">
        <v>2.9652258806266426E-2</v>
      </c>
      <c r="Q19" s="222">
        <f t="shared" si="0"/>
        <v>9.37686755965874E-3</v>
      </c>
      <c r="R19" s="223">
        <v>12.3687</v>
      </c>
      <c r="S19" s="225">
        <v>-0.83799999999999997</v>
      </c>
      <c r="T19" s="230">
        <v>3.2500000000000001E-2</v>
      </c>
      <c r="U19" s="168">
        <f t="shared" si="1"/>
        <v>1.0277402395547232E-2</v>
      </c>
      <c r="W19" s="224">
        <v>42509</v>
      </c>
      <c r="X19" s="223">
        <v>8.2209381538283139</v>
      </c>
      <c r="Y19" s="225">
        <v>0.22399063129599067</v>
      </c>
      <c r="Z19" s="225">
        <v>1.917879633455093E-2</v>
      </c>
      <c r="AA19" s="217">
        <f t="shared" si="2"/>
        <v>6.0648679197669603E-3</v>
      </c>
      <c r="AB19" s="217">
        <v>7.9584000000000001</v>
      </c>
      <c r="AC19" s="217">
        <v>-3.6400000000000002E-2</v>
      </c>
      <c r="AD19" s="217">
        <v>1.6500000000000001E-2</v>
      </c>
      <c r="AE19" s="217">
        <f t="shared" si="3"/>
        <v>5.2177581392778257E-3</v>
      </c>
      <c r="AG19" s="220">
        <v>42747</v>
      </c>
      <c r="AH19" s="223">
        <v>-3.9548244190324078</v>
      </c>
      <c r="AI19" s="168">
        <v>-0.90441413395095416</v>
      </c>
      <c r="AJ19" s="168">
        <v>3.9697176772543738E-2</v>
      </c>
      <c r="AK19" s="223">
        <f t="shared" si="4"/>
        <v>1.2553349527957013E-2</v>
      </c>
      <c r="AL19" s="223">
        <v>-3.9249110456567911</v>
      </c>
      <c r="AM19" s="168">
        <v>-0.874409313234356</v>
      </c>
      <c r="AN19" s="168">
        <v>2.0388305039015824E-2</v>
      </c>
      <c r="AO19" s="217">
        <f t="shared" si="5"/>
        <v>6.4473481553578137E-3</v>
      </c>
      <c r="AQ19" s="224">
        <v>42761</v>
      </c>
      <c r="AR19" s="223">
        <v>-6.5524109664662618</v>
      </c>
      <c r="AS19" s="225">
        <v>-0.10761638358469219</v>
      </c>
      <c r="AT19" s="225">
        <v>2.9160948482902044E-2</v>
      </c>
      <c r="AU19" s="217">
        <f t="shared" si="6"/>
        <v>9.2215015936802126E-3</v>
      </c>
      <c r="AV19" s="223">
        <v>-6.4625741536889176</v>
      </c>
      <c r="AW19" s="225">
        <v>-1.719516507816083E-2</v>
      </c>
      <c r="AX19" s="225">
        <v>2.0648204049218341E-2</v>
      </c>
      <c r="AY19" s="217">
        <f t="shared" si="7"/>
        <v>6.529535438744143E-3</v>
      </c>
      <c r="BA19" s="220">
        <v>43304</v>
      </c>
      <c r="BB19" s="223">
        <v>-1.3076750246649138</v>
      </c>
      <c r="BC19" s="168">
        <v>-0.84878295385143299</v>
      </c>
      <c r="BD19" s="168">
        <v>2.5826043875256114E-2</v>
      </c>
      <c r="BE19" s="223">
        <f t="shared" si="8"/>
        <v>8.1669121597250805E-3</v>
      </c>
      <c r="BF19" s="223">
        <v>-1.2964846003819597</v>
      </c>
      <c r="BG19" s="168">
        <v>-0.83758732429640759</v>
      </c>
      <c r="BH19" s="168">
        <v>2.388426629870544E-2</v>
      </c>
      <c r="BI19" s="217">
        <f t="shared" si="9"/>
        <v>7.5528681745908712E-3</v>
      </c>
      <c r="BK19" s="224">
        <v>43311</v>
      </c>
      <c r="BL19" s="223">
        <v>31.908347761130699</v>
      </c>
      <c r="BM19" s="225">
        <v>0.82702286519120349</v>
      </c>
      <c r="BN19" s="225">
        <v>3.2750869684114149E-2</v>
      </c>
      <c r="BO19" s="217">
        <f t="shared" si="10"/>
        <v>1.0356734355316E-2</v>
      </c>
      <c r="BP19" s="223">
        <v>31.049804460836306</v>
      </c>
      <c r="BQ19" s="225">
        <v>-5.6653075852816873E-3</v>
      </c>
      <c r="BR19" s="225">
        <v>3.3011649634451093E-2</v>
      </c>
      <c r="BS19" s="217">
        <f t="shared" si="11"/>
        <v>1.0439200216433034E-2</v>
      </c>
      <c r="BU19" s="218">
        <v>43549</v>
      </c>
      <c r="BV19" s="54">
        <v>-1.585</v>
      </c>
      <c r="BW19" s="54">
        <v>-0.85599999999999998</v>
      </c>
      <c r="BX19" s="168">
        <v>0.02</v>
      </c>
      <c r="BY19" s="217">
        <f t="shared" si="12"/>
        <v>5.5470019622522919E-3</v>
      </c>
      <c r="CA19" s="218">
        <v>43556</v>
      </c>
      <c r="CB19" s="54">
        <v>-3.46</v>
      </c>
      <c r="CC19" s="54">
        <v>8.9999999999999993E-3</v>
      </c>
      <c r="CD19" s="227">
        <v>2.1000000000000001E-2</v>
      </c>
      <c r="CE19" s="217">
        <f t="shared" si="13"/>
        <v>5.8243520603649063E-3</v>
      </c>
    </row>
    <row r="20" spans="1:83" x14ac:dyDescent="0.25">
      <c r="A20" s="216"/>
      <c r="B20" s="217">
        <v>-1.7733000000000001</v>
      </c>
      <c r="C20" s="217">
        <v>-0.82650000000000001</v>
      </c>
      <c r="D20" s="217">
        <v>3.3599999999999998E-2</v>
      </c>
      <c r="E20" s="217">
        <v>1.06E-2</v>
      </c>
      <c r="G20" s="216">
        <v>41330</v>
      </c>
      <c r="H20" s="217">
        <v>-32.447600000000001</v>
      </c>
      <c r="I20" s="217">
        <v>-0.56689999999999996</v>
      </c>
      <c r="J20" s="217">
        <v>3.3000000000000002E-2</v>
      </c>
      <c r="K20" s="217">
        <v>1.04E-2</v>
      </c>
      <c r="L20" s="219"/>
      <c r="M20" s="220">
        <v>42508</v>
      </c>
      <c r="N20" s="221">
        <v>-1.6976698686537397</v>
      </c>
      <c r="O20" s="222">
        <v>-0.89702671079613849</v>
      </c>
      <c r="P20" s="168">
        <v>2.0150940269300838E-2</v>
      </c>
      <c r="Q20" s="222">
        <f t="shared" si="0"/>
        <v>6.3722868244997424E-3</v>
      </c>
      <c r="R20" s="223">
        <v>-1.6617999999999999</v>
      </c>
      <c r="S20" s="168">
        <v>-0.86109999999999998</v>
      </c>
      <c r="T20" s="168">
        <v>1.8200000000000001E-2</v>
      </c>
      <c r="U20" s="168">
        <f t="shared" si="1"/>
        <v>5.7553453415064501E-3</v>
      </c>
      <c r="W20" s="224">
        <v>42513</v>
      </c>
      <c r="X20" s="223">
        <v>-29.469814710766475</v>
      </c>
      <c r="Y20" s="225">
        <v>-0.92224538956888247</v>
      </c>
      <c r="Z20" s="225">
        <v>1.6731638039434178E-2</v>
      </c>
      <c r="AA20" s="217">
        <f t="shared" si="2"/>
        <v>5.2910085190126157E-3</v>
      </c>
      <c r="AB20" s="217">
        <v>-28.6126</v>
      </c>
      <c r="AC20" s="217">
        <v>-3.9800000000000002E-2</v>
      </c>
      <c r="AD20" s="217">
        <v>1.7000000000000001E-2</v>
      </c>
      <c r="AE20" s="217">
        <f t="shared" si="3"/>
        <v>5.3758720222862452E-3</v>
      </c>
      <c r="AG20" s="220">
        <v>42752</v>
      </c>
      <c r="AH20" s="223">
        <v>-25.961956301272927</v>
      </c>
      <c r="AI20" s="168">
        <v>-1.195372216784788</v>
      </c>
      <c r="AJ20" s="168">
        <v>3.3202060863941167E-2</v>
      </c>
      <c r="AK20" s="223">
        <f t="shared" si="4"/>
        <v>1.0499413534159199E-2</v>
      </c>
      <c r="AL20" s="223">
        <v>-25.646290238661173</v>
      </c>
      <c r="AM20" s="168">
        <v>-0.87167841050665162</v>
      </c>
      <c r="AN20" s="168">
        <v>2.3892204175845373E-2</v>
      </c>
      <c r="AO20" s="217">
        <f t="shared" si="5"/>
        <v>7.5553783517457486E-3</v>
      </c>
      <c r="AQ20" s="224">
        <v>42765</v>
      </c>
      <c r="AR20" s="223">
        <v>8.0220443039376228</v>
      </c>
      <c r="AS20" s="225">
        <v>5.4293292631227431E-2</v>
      </c>
      <c r="AT20" s="225">
        <v>2.9864788973491509E-2</v>
      </c>
      <c r="AU20" s="217">
        <f t="shared" si="6"/>
        <v>9.4440754996515143E-3</v>
      </c>
      <c r="AV20" s="223">
        <v>7.9337906944800736</v>
      </c>
      <c r="AW20" s="225">
        <v>-3.3263171657142224E-2</v>
      </c>
      <c r="AX20" s="225">
        <v>1.7822929321777561E-2</v>
      </c>
      <c r="AY20" s="217">
        <f t="shared" si="7"/>
        <v>5.6361051233017141E-3</v>
      </c>
      <c r="BA20" s="220">
        <v>43306</v>
      </c>
      <c r="BB20" s="223">
        <v>19.440556870924937</v>
      </c>
      <c r="BC20" s="168">
        <v>-0.30547551011190582</v>
      </c>
      <c r="BD20" s="168">
        <v>3.8140895318183959E-2</v>
      </c>
      <c r="BE20" s="223">
        <f t="shared" si="8"/>
        <v>1.2061210120351386E-2</v>
      </c>
      <c r="BF20" s="223">
        <v>18.882026700611252</v>
      </c>
      <c r="BG20" s="168">
        <v>-0.85318734497282944</v>
      </c>
      <c r="BH20" s="168">
        <v>2.2500779451140426E-2</v>
      </c>
      <c r="BI20" s="217">
        <f t="shared" si="9"/>
        <v>7.1153712194717087E-3</v>
      </c>
      <c r="BK20" s="224">
        <v>43313</v>
      </c>
      <c r="BL20" s="223">
        <v>-29.701270689830579</v>
      </c>
      <c r="BM20" s="225">
        <v>-0.71557296292199435</v>
      </c>
      <c r="BN20" s="225">
        <v>2.8292758240903274E-2</v>
      </c>
      <c r="BO20" s="217">
        <f t="shared" si="10"/>
        <v>8.946955732975324E-3</v>
      </c>
      <c r="BP20" s="223">
        <v>-28.987396839266701</v>
      </c>
      <c r="BQ20" s="225">
        <v>1.9637013128527288E-2</v>
      </c>
      <c r="BR20" s="225">
        <v>2.7070188459094729E-2</v>
      </c>
      <c r="BS20" s="217">
        <f t="shared" si="11"/>
        <v>8.5603452220743143E-3</v>
      </c>
      <c r="BU20" s="218">
        <v>43552</v>
      </c>
      <c r="BV20" s="54">
        <v>-25.971</v>
      </c>
      <c r="BW20" s="54">
        <v>-0.85199999999999998</v>
      </c>
      <c r="BX20" s="168">
        <v>2.7E-2</v>
      </c>
      <c r="BY20" s="217">
        <f t="shared" si="12"/>
        <v>7.4884526490405934E-3</v>
      </c>
      <c r="CA20" s="218">
        <v>43557</v>
      </c>
      <c r="CB20" s="54">
        <v>-27.724</v>
      </c>
      <c r="CC20" s="54">
        <v>0.02</v>
      </c>
      <c r="CD20" s="227">
        <v>2.5000000000000001E-2</v>
      </c>
      <c r="CE20" s="217">
        <f t="shared" si="13"/>
        <v>6.9337524528153647E-3</v>
      </c>
    </row>
    <row r="21" spans="1:83" x14ac:dyDescent="0.25">
      <c r="A21" s="216">
        <v>41326</v>
      </c>
      <c r="B21" s="217">
        <v>15.699299999999999</v>
      </c>
      <c r="C21" s="217">
        <v>-0.4929</v>
      </c>
      <c r="D21" s="217">
        <v>2.8899999999999999E-2</v>
      </c>
      <c r="E21" s="217">
        <v>9.1000000000000004E-3</v>
      </c>
      <c r="G21" s="216">
        <v>41330</v>
      </c>
      <c r="H21" s="217">
        <v>-32.5899</v>
      </c>
      <c r="I21" s="217">
        <v>-0.59199999999999997</v>
      </c>
      <c r="J21" s="217">
        <v>2.8400000000000002E-2</v>
      </c>
      <c r="K21" s="217">
        <v>8.9999999999999993E-3</v>
      </c>
      <c r="L21" s="219"/>
      <c r="M21" s="220">
        <v>42509</v>
      </c>
      <c r="N21" s="221">
        <v>-26.273764043655291</v>
      </c>
      <c r="O21" s="222">
        <v>-1.626650508746901</v>
      </c>
      <c r="P21" s="168">
        <v>2.0256464619808495E-2</v>
      </c>
      <c r="Q21" s="222">
        <f t="shared" si="0"/>
        <v>6.4056565541211561E-3</v>
      </c>
      <c r="R21" s="223">
        <v>-25.510999999999999</v>
      </c>
      <c r="S21" s="168">
        <v>-0.84460000000000002</v>
      </c>
      <c r="T21" s="168">
        <v>2.1700000000000001E-2</v>
      </c>
      <c r="U21" s="168">
        <f t="shared" si="1"/>
        <v>6.8621425225653832E-3</v>
      </c>
      <c r="W21" s="224">
        <v>42515</v>
      </c>
      <c r="X21" s="223">
        <v>17.587647249179735</v>
      </c>
      <c r="Y21" s="225">
        <v>0.47297095375009635</v>
      </c>
      <c r="Z21" s="225">
        <v>1.7184377390782081E-2</v>
      </c>
      <c r="AA21" s="217">
        <f t="shared" si="2"/>
        <v>5.4341772726772758E-3</v>
      </c>
      <c r="AB21" s="217">
        <v>17.054300000000001</v>
      </c>
      <c r="AC21" s="217">
        <v>-5.1400000000000001E-2</v>
      </c>
      <c r="AD21" s="217">
        <v>1.9199999999999998E-2</v>
      </c>
      <c r="AE21" s="217">
        <f t="shared" si="3"/>
        <v>6.0715731075232874E-3</v>
      </c>
      <c r="AG21" s="220">
        <v>42752</v>
      </c>
      <c r="AH21" s="223">
        <v>14.262594300810084</v>
      </c>
      <c r="AI21" s="168">
        <v>-0.70247424055132224</v>
      </c>
      <c r="AJ21" s="168">
        <v>1.8361862224702055E-2</v>
      </c>
      <c r="AK21" s="223">
        <f t="shared" si="4"/>
        <v>5.8065306712264961E-3</v>
      </c>
      <c r="AL21" s="223">
        <v>14.087636618339996</v>
      </c>
      <c r="AM21" s="168">
        <v>-0.87485046084209706</v>
      </c>
      <c r="AN21" s="168">
        <v>2.0994288553092787E-2</v>
      </c>
      <c r="AO21" s="217">
        <f t="shared" si="5"/>
        <v>6.6389769682574044E-3</v>
      </c>
      <c r="AQ21" s="224">
        <v>42767</v>
      </c>
      <c r="AR21" s="223">
        <v>-28.901322739593148</v>
      </c>
      <c r="AS21" s="225">
        <v>-0.35287048874180277</v>
      </c>
      <c r="AT21" s="225">
        <v>2.626151769915254E-2</v>
      </c>
      <c r="AU21" s="217">
        <f t="shared" si="6"/>
        <v>8.3046210742146569E-3</v>
      </c>
      <c r="AV21" s="223">
        <v>-28.554101522890146</v>
      </c>
      <c r="AW21" s="225">
        <v>4.563232282112575E-3</v>
      </c>
      <c r="AX21" s="225">
        <v>2.0231786709747176E-2</v>
      </c>
      <c r="AY21" s="217">
        <f t="shared" si="7"/>
        <v>6.3978527137525006E-3</v>
      </c>
      <c r="BA21" s="220">
        <v>43307</v>
      </c>
      <c r="BB21" s="223">
        <v>-26.935862244266538</v>
      </c>
      <c r="BC21" s="168">
        <v>-1.5049095728122424</v>
      </c>
      <c r="BD21" s="168">
        <v>3.889083478614181E-2</v>
      </c>
      <c r="BE21" s="223">
        <f t="shared" si="8"/>
        <v>1.2298361802951553E-2</v>
      </c>
      <c r="BF21" s="223">
        <v>-26.268920413830699</v>
      </c>
      <c r="BG21" s="168">
        <v>-0.82053350879466258</v>
      </c>
      <c r="BH21" s="168">
        <v>3.4782192416421949E-2</v>
      </c>
      <c r="BI21" s="217">
        <f t="shared" si="9"/>
        <v>1.0999095005012914E-2</v>
      </c>
      <c r="BK21" s="224">
        <v>43319</v>
      </c>
      <c r="BL21" s="223">
        <v>31.447031801574546</v>
      </c>
      <c r="BM21" s="225">
        <v>0.86954449391481747</v>
      </c>
      <c r="BN21" s="225">
        <v>3.4842882979237703E-2</v>
      </c>
      <c r="BO21" s="217">
        <f t="shared" si="10"/>
        <v>1.1018287046110445E-2</v>
      </c>
      <c r="BP21" s="223">
        <v>30.51354242091989</v>
      </c>
      <c r="BQ21" s="225">
        <v>-3.6275946768041772E-2</v>
      </c>
      <c r="BR21" s="225">
        <v>2.1821836795207154E-2</v>
      </c>
      <c r="BS21" s="217">
        <f t="shared" si="11"/>
        <v>6.9006707001323924E-3</v>
      </c>
      <c r="BU21" s="218">
        <v>43553</v>
      </c>
      <c r="BV21" s="54">
        <v>-1.899</v>
      </c>
      <c r="BW21" s="54">
        <v>-0.86499999999999999</v>
      </c>
      <c r="BX21" s="168">
        <v>1.9E-2</v>
      </c>
      <c r="BY21" s="217">
        <f t="shared" si="12"/>
        <v>5.2696518641396767E-3</v>
      </c>
      <c r="CA21" s="218">
        <v>43559</v>
      </c>
      <c r="CB21" s="54">
        <v>32.883000000000003</v>
      </c>
      <c r="CC21" s="54">
        <v>3.4000000000000002E-2</v>
      </c>
      <c r="CD21" s="227">
        <v>1.7999999999999999E-2</v>
      </c>
      <c r="CE21" s="217">
        <f t="shared" si="13"/>
        <v>4.9923017660270623E-3</v>
      </c>
    </row>
    <row r="22" spans="1:83" x14ac:dyDescent="0.25">
      <c r="A22" s="216"/>
      <c r="B22" s="217">
        <v>15.7301</v>
      </c>
      <c r="C22" s="217">
        <v>-0.48259999999999997</v>
      </c>
      <c r="D22" s="217">
        <v>3.4500000000000003E-2</v>
      </c>
      <c r="E22" s="217">
        <v>1.09E-2</v>
      </c>
      <c r="M22" s="220">
        <v>42515</v>
      </c>
      <c r="N22" s="221">
        <v>-1.4517059043336036</v>
      </c>
      <c r="O22" s="222">
        <v>-0.89048980805845868</v>
      </c>
      <c r="P22" s="168">
        <v>2.1353018927904758E-2</v>
      </c>
      <c r="Q22" s="222">
        <f t="shared" si="0"/>
        <v>6.7524174732865767E-3</v>
      </c>
      <c r="R22" s="223">
        <v>-1.4239999999999999</v>
      </c>
      <c r="S22" s="168">
        <v>-0.86270000000000002</v>
      </c>
      <c r="T22" s="168">
        <v>2.2499999999999999E-2</v>
      </c>
      <c r="U22" s="168">
        <f t="shared" si="1"/>
        <v>7.1151247353788529E-3</v>
      </c>
      <c r="W22" s="224">
        <v>42520</v>
      </c>
      <c r="X22" s="223">
        <v>8.5076504227968321</v>
      </c>
      <c r="Y22" s="225">
        <v>0.23672758801423729</v>
      </c>
      <c r="Z22" s="225">
        <v>2.1961023592613413E-2</v>
      </c>
      <c r="AA22" s="217">
        <f t="shared" si="2"/>
        <v>6.9446854301352112E-3</v>
      </c>
      <c r="AB22" s="217">
        <v>8.2134</v>
      </c>
      <c r="AC22" s="217">
        <v>-5.5100000000000003E-2</v>
      </c>
      <c r="AD22" s="217">
        <v>1.77E-2</v>
      </c>
      <c r="AE22" s="217">
        <f t="shared" si="3"/>
        <v>5.5972314584980315E-3</v>
      </c>
      <c r="AG22" s="220">
        <v>42755</v>
      </c>
      <c r="AH22" s="223">
        <v>-25.570666919718995</v>
      </c>
      <c r="AI22" s="168">
        <v>-1.1705081708995906</v>
      </c>
      <c r="AJ22" s="168">
        <v>2.7480500837912473E-2</v>
      </c>
      <c r="AK22" s="223">
        <f t="shared" si="4"/>
        <v>8.6900973889969032E-3</v>
      </c>
      <c r="AL22" s="223">
        <v>-25.255200403840224</v>
      </c>
      <c r="AM22" s="168">
        <v>-0.84714097655376686</v>
      </c>
      <c r="AN22" s="168">
        <v>2.0708806591083328E-2</v>
      </c>
      <c r="AO22" s="217">
        <f t="shared" si="5"/>
        <v>6.5486996451730494E-3</v>
      </c>
      <c r="AQ22" s="224">
        <v>42773</v>
      </c>
      <c r="AR22" s="223">
        <v>31.082519536450992</v>
      </c>
      <c r="AS22" s="225">
        <v>0.35748396198367216</v>
      </c>
      <c r="AT22" s="225">
        <v>1.8853095500101259E-2</v>
      </c>
      <c r="AU22" s="217">
        <f t="shared" si="6"/>
        <v>5.9618722724991205E-3</v>
      </c>
      <c r="AV22" s="223">
        <v>30.67174235814457</v>
      </c>
      <c r="AW22" s="225">
        <v>-4.105458773464294E-2</v>
      </c>
      <c r="AX22" s="225">
        <v>1.4296831952501296E-2</v>
      </c>
      <c r="AY22" s="217">
        <f t="shared" si="7"/>
        <v>4.5210552294576321E-3</v>
      </c>
      <c r="BA22" s="220">
        <v>43312</v>
      </c>
      <c r="BB22" s="223">
        <v>-1.3076750246649138</v>
      </c>
      <c r="BC22" s="168">
        <v>-0.81754710500321559</v>
      </c>
      <c r="BD22" s="168">
        <v>2.9406832305567482E-2</v>
      </c>
      <c r="BE22" s="223">
        <f t="shared" si="8"/>
        <v>9.2992568856213841E-3</v>
      </c>
      <c r="BF22" s="223">
        <v>-2.1488160642249099</v>
      </c>
      <c r="BG22" s="168">
        <v>-0.82315032868076121</v>
      </c>
      <c r="BH22" s="168">
        <v>2.2800459594234861E-2</v>
      </c>
      <c r="BI22" s="217">
        <f t="shared" si="9"/>
        <v>7.210138401642069E-3</v>
      </c>
      <c r="BK22" s="224">
        <v>43321</v>
      </c>
      <c r="BL22" s="223">
        <v>-29.654573991121659</v>
      </c>
      <c r="BM22" s="225">
        <v>-0.78570307991214006</v>
      </c>
      <c r="BN22" s="225">
        <v>3.1627455135819056E-2</v>
      </c>
      <c r="BO22" s="217">
        <f t="shared" si="10"/>
        <v>1.0001479482397827E-2</v>
      </c>
      <c r="BP22" s="223">
        <v>-28.850485007649137</v>
      </c>
      <c r="BQ22" s="225">
        <v>4.2320331506094003E-2</v>
      </c>
      <c r="BR22" s="225">
        <v>2.9524430934569752E-2</v>
      </c>
      <c r="BS22" s="217">
        <f t="shared" si="11"/>
        <v>9.3364448373574153E-3</v>
      </c>
      <c r="BU22" s="218">
        <v>43556</v>
      </c>
      <c r="BV22" s="54">
        <v>18.170999999999999</v>
      </c>
      <c r="BW22" s="54">
        <v>-0.85799999999999998</v>
      </c>
      <c r="BX22" s="168">
        <v>2.4E-2</v>
      </c>
      <c r="BY22" s="217">
        <f t="shared" si="12"/>
        <v>6.6564023547027503E-3</v>
      </c>
      <c r="CA22" s="218">
        <v>43559</v>
      </c>
      <c r="CB22" s="54">
        <v>-3.4929999999999999</v>
      </c>
      <c r="CC22" s="54">
        <v>3.5000000000000003E-2</v>
      </c>
      <c r="CD22" s="227">
        <v>2.8000000000000001E-2</v>
      </c>
      <c r="CE22" s="217">
        <f t="shared" si="13"/>
        <v>7.7658027471532078E-3</v>
      </c>
    </row>
    <row r="23" spans="1:83" x14ac:dyDescent="0.25">
      <c r="A23" s="216">
        <v>41330</v>
      </c>
      <c r="B23" s="217">
        <v>-36.901499999999999</v>
      </c>
      <c r="C23" s="217">
        <v>-1.4233</v>
      </c>
      <c r="D23" s="217">
        <v>2.6200000000000001E-2</v>
      </c>
      <c r="E23" s="217">
        <v>8.3000000000000001E-3</v>
      </c>
      <c r="G23" s="16" t="s">
        <v>543</v>
      </c>
      <c r="I23" s="231"/>
      <c r="J23" s="231"/>
      <c r="M23" s="220">
        <v>42517</v>
      </c>
      <c r="N23" s="221">
        <v>-2.4922670845647752</v>
      </c>
      <c r="O23" s="222">
        <v>-0.90443761401928779</v>
      </c>
      <c r="P23" s="168">
        <v>2.891439017617518E-2</v>
      </c>
      <c r="Q23" s="222">
        <f t="shared" si="0"/>
        <v>9.1435330111510824E-3</v>
      </c>
      <c r="R23" s="223">
        <v>-2.4182000000000001</v>
      </c>
      <c r="S23" s="168">
        <v>-0.83030000000000004</v>
      </c>
      <c r="T23" s="168">
        <v>3.0800000000000001E-2</v>
      </c>
      <c r="U23" s="168">
        <f t="shared" si="1"/>
        <v>9.7398151933186083E-3</v>
      </c>
      <c r="W23" s="224">
        <v>42525</v>
      </c>
      <c r="X23" s="223">
        <v>17.807486476223296</v>
      </c>
      <c r="Y23" s="225">
        <v>0.47684304418359319</v>
      </c>
      <c r="Z23" s="225">
        <v>2.2127722713658045E-2</v>
      </c>
      <c r="AA23" s="217">
        <f t="shared" si="2"/>
        <v>6.9974003207801255E-3</v>
      </c>
      <c r="AB23" s="217">
        <v>17.2758</v>
      </c>
      <c r="AC23" s="217">
        <v>-4.58E-2</v>
      </c>
      <c r="AD23" s="217">
        <v>2.2100000000000002E-2</v>
      </c>
      <c r="AE23" s="217">
        <f t="shared" si="3"/>
        <v>6.9886336289721185E-3</v>
      </c>
      <c r="AG23" s="220">
        <v>42758</v>
      </c>
      <c r="AH23" s="223">
        <v>17.959942645497485</v>
      </c>
      <c r="AI23" s="168">
        <v>-0.61438904413708872</v>
      </c>
      <c r="AJ23" s="168">
        <v>1.846689989532032E-2</v>
      </c>
      <c r="AK23" s="223">
        <f t="shared" si="4"/>
        <v>5.8397464991537225E-3</v>
      </c>
      <c r="AL23" s="223">
        <v>17.698694159440947</v>
      </c>
      <c r="AM23" s="168">
        <v>-0.87087068314369609</v>
      </c>
      <c r="AN23" s="168">
        <v>2.1361059170220915E-2</v>
      </c>
      <c r="AO23" s="217">
        <f t="shared" si="5"/>
        <v>6.7549600211524495E-3</v>
      </c>
      <c r="AQ23" s="224">
        <v>42775</v>
      </c>
      <c r="AR23" s="223">
        <v>-7.8876559362648582</v>
      </c>
      <c r="AS23" s="225">
        <v>-0.10869233140656816</v>
      </c>
      <c r="AT23" s="225">
        <v>1.9448743160426094E-2</v>
      </c>
      <c r="AU23" s="217">
        <f t="shared" si="6"/>
        <v>6.1502326014567996E-3</v>
      </c>
      <c r="AV23" s="223">
        <v>-7.8156695498658761</v>
      </c>
      <c r="AW23" s="225">
        <v>-3.6140295656526898E-2</v>
      </c>
      <c r="AX23" s="225">
        <v>1.549674507312199E-2</v>
      </c>
      <c r="AY23" s="217">
        <f t="shared" si="7"/>
        <v>4.9005010750058069E-3</v>
      </c>
      <c r="BA23" s="220">
        <v>43313</v>
      </c>
      <c r="BB23" s="223">
        <v>18.059942349885425</v>
      </c>
      <c r="BC23" s="168">
        <v>-0.33524795700377652</v>
      </c>
      <c r="BD23" s="168">
        <v>6.2322064728737379E-2</v>
      </c>
      <c r="BE23" s="223">
        <f t="shared" si="8"/>
        <v>1.970796730272539E-2</v>
      </c>
      <c r="BF23" s="223">
        <v>17.546922048891354</v>
      </c>
      <c r="BG23" s="168">
        <v>-0.83899862463640729</v>
      </c>
      <c r="BH23" s="168">
        <v>3.2161056463949414E-2</v>
      </c>
      <c r="BI23" s="217">
        <f t="shared" si="9"/>
        <v>1.0170219038336108E-2</v>
      </c>
      <c r="BK23" s="224">
        <v>43326</v>
      </c>
      <c r="BL23" s="223">
        <v>32.025916825553608</v>
      </c>
      <c r="BM23" s="225">
        <v>0.87209188078304045</v>
      </c>
      <c r="BN23" s="225">
        <v>4.9097998570846346E-2</v>
      </c>
      <c r="BO23" s="217">
        <f t="shared" si="10"/>
        <v>1.5526150403956641E-2</v>
      </c>
      <c r="BP23" s="223">
        <v>31.111757295908639</v>
      </c>
      <c r="BQ23" s="225">
        <v>-1.4476412499197556E-2</v>
      </c>
      <c r="BR23" s="225">
        <v>1.2860422093084554E-2</v>
      </c>
      <c r="BS23" s="217">
        <f t="shared" si="11"/>
        <v>4.066822548529715E-3</v>
      </c>
      <c r="BU23" s="218">
        <v>43557</v>
      </c>
      <c r="BV23" s="54">
        <v>-27.021999999999998</v>
      </c>
      <c r="BW23" s="54">
        <v>-0.86399999999999999</v>
      </c>
      <c r="BX23" s="168">
        <v>2.3E-2</v>
      </c>
      <c r="BY23" s="217">
        <f t="shared" si="12"/>
        <v>6.3790522565901351E-3</v>
      </c>
      <c r="CA23" s="218">
        <v>43560</v>
      </c>
      <c r="CB23" s="54">
        <v>-28.564</v>
      </c>
      <c r="CC23" s="54">
        <v>2.5999999999999999E-2</v>
      </c>
      <c r="CD23" s="227">
        <v>0.03</v>
      </c>
      <c r="CE23" s="217">
        <f t="shared" si="13"/>
        <v>8.3205029433784366E-3</v>
      </c>
    </row>
    <row r="24" spans="1:83" x14ac:dyDescent="0.25">
      <c r="A24" s="216"/>
      <c r="B24" s="217">
        <v>-37.139099999999999</v>
      </c>
      <c r="C24" s="217">
        <v>-1.4582999999999999</v>
      </c>
      <c r="D24" s="217">
        <v>2.8199999999999999E-2</v>
      </c>
      <c r="E24" s="217">
        <v>8.8999999999999999E-3</v>
      </c>
      <c r="G24" s="232">
        <v>1.7168712258967322E-2</v>
      </c>
      <c r="H24" s="232">
        <v>-0.79064557780626055</v>
      </c>
      <c r="I24" s="231"/>
      <c r="J24" s="231"/>
      <c r="M24" s="220">
        <v>42520</v>
      </c>
      <c r="N24" s="221">
        <v>-25.018617679486916</v>
      </c>
      <c r="O24" s="222">
        <v>-1.5777065066749354</v>
      </c>
      <c r="P24" s="168">
        <v>2.460136590488388E-2</v>
      </c>
      <c r="Q24" s="222">
        <f t="shared" si="0"/>
        <v>7.7796349810642339E-3</v>
      </c>
      <c r="R24" s="223">
        <v>-24.306699999999999</v>
      </c>
      <c r="S24" s="168">
        <v>-0.84870000000000001</v>
      </c>
      <c r="T24" s="168">
        <v>1.9699999999999999E-2</v>
      </c>
      <c r="U24" s="168">
        <f t="shared" si="1"/>
        <v>6.2296869905317069E-3</v>
      </c>
      <c r="W24" s="224">
        <v>42527</v>
      </c>
      <c r="X24" s="223">
        <v>-20.838761688900576</v>
      </c>
      <c r="Y24" s="225">
        <v>-0.64816648286593215</v>
      </c>
      <c r="Z24" s="225">
        <v>2.3323909205960846E-2</v>
      </c>
      <c r="AA24" s="217">
        <f t="shared" si="2"/>
        <v>7.3756677029805581E-3</v>
      </c>
      <c r="AB24" s="217">
        <v>-20.211500000000001</v>
      </c>
      <c r="AC24" s="217">
        <v>-7.9000000000000008E-3</v>
      </c>
      <c r="AD24" s="217">
        <v>1.2699999999999999E-2</v>
      </c>
      <c r="AE24" s="217">
        <f t="shared" si="3"/>
        <v>4.0160926284138415E-3</v>
      </c>
      <c r="AG24" s="220">
        <v>42760</v>
      </c>
      <c r="AH24" s="223">
        <v>-26.162026947441007</v>
      </c>
      <c r="AI24" s="168">
        <v>-1.1759092338842332</v>
      </c>
      <c r="AJ24" s="168">
        <v>4.2675722864508263E-2</v>
      </c>
      <c r="AK24" s="223">
        <f t="shared" si="4"/>
        <v>1.3495248504597138E-2</v>
      </c>
      <c r="AL24" s="223">
        <v>-25.840748378754462</v>
      </c>
      <c r="AM24" s="168">
        <v>-0.84638613599161361</v>
      </c>
      <c r="AN24" s="168">
        <v>3.6344652128219801E-2</v>
      </c>
      <c r="AO24" s="217">
        <f t="shared" si="5"/>
        <v>1.1493188149166061E-2</v>
      </c>
      <c r="AQ24" s="224">
        <v>42782</v>
      </c>
      <c r="AR24" s="223">
        <v>-29.354763267329464</v>
      </c>
      <c r="AS24" s="225">
        <v>-0.3877016600661129</v>
      </c>
      <c r="AT24" s="225">
        <v>2.9430983063721976E-2</v>
      </c>
      <c r="AU24" s="217">
        <f t="shared" si="6"/>
        <v>9.3068940259201927E-3</v>
      </c>
      <c r="AV24" s="223">
        <v>-29.004339961884988</v>
      </c>
      <c r="AW24" s="225">
        <v>-2.6815532471541854E-2</v>
      </c>
      <c r="AX24" s="225">
        <v>2.5789743045528016E-2</v>
      </c>
      <c r="AY24" s="217">
        <f t="shared" si="7"/>
        <v>8.1554328294356059E-3</v>
      </c>
      <c r="BA24" s="220">
        <v>43314</v>
      </c>
      <c r="BB24" s="223">
        <v>-24.149533911032727</v>
      </c>
      <c r="BC24" s="168">
        <v>-1.4259427817077941</v>
      </c>
      <c r="BD24" s="168">
        <v>3.5590295881205075E-2</v>
      </c>
      <c r="BE24" s="223">
        <f t="shared" si="8"/>
        <v>1.1254639758391749E-2</v>
      </c>
      <c r="BF24" s="223">
        <v>-23.543277548778416</v>
      </c>
      <c r="BG24" s="168">
        <v>-0.80556662963084447</v>
      </c>
      <c r="BH24" s="168">
        <v>2.8500046414512138E-2</v>
      </c>
      <c r="BI24" s="217">
        <f t="shared" si="9"/>
        <v>9.0125060090373646E-3</v>
      </c>
      <c r="BK24" s="224">
        <v>43329</v>
      </c>
      <c r="BL24" s="223">
        <v>-28.881304805450061</v>
      </c>
      <c r="BM24" s="225">
        <v>-0.7656709289974537</v>
      </c>
      <c r="BN24" s="225">
        <v>5.0174448801394954E-2</v>
      </c>
      <c r="BO24" s="217">
        <f t="shared" si="10"/>
        <v>1.5866553855591336E-2</v>
      </c>
      <c r="BP24" s="223">
        <v>-28.087801133672492</v>
      </c>
      <c r="BQ24" s="225">
        <v>5.0817790232149239E-2</v>
      </c>
      <c r="BR24" s="225">
        <v>2.964749239774175E-2</v>
      </c>
      <c r="BS24" s="217">
        <f t="shared" si="11"/>
        <v>9.3753602889390594E-3</v>
      </c>
      <c r="BU24" s="218">
        <v>43558</v>
      </c>
      <c r="BV24" s="54">
        <v>-1.93</v>
      </c>
      <c r="BW24" s="54">
        <v>-0.86199999999999999</v>
      </c>
      <c r="BX24" s="168">
        <v>2.9000000000000001E-2</v>
      </c>
      <c r="BY24" s="217">
        <f t="shared" si="12"/>
        <v>8.0431528452658222E-3</v>
      </c>
      <c r="CA24" s="218">
        <v>43563</v>
      </c>
      <c r="CB24" s="54">
        <v>-27.236999999999998</v>
      </c>
      <c r="CC24" s="54">
        <v>2.8000000000000001E-2</v>
      </c>
      <c r="CD24" s="227">
        <v>0.03</v>
      </c>
      <c r="CE24" s="217">
        <f t="shared" si="13"/>
        <v>8.3205029433784366E-3</v>
      </c>
    </row>
    <row r="25" spans="1:83" x14ac:dyDescent="0.25">
      <c r="A25" s="216">
        <v>41331</v>
      </c>
      <c r="B25" s="217">
        <v>-2.5404</v>
      </c>
      <c r="C25" s="217">
        <v>-0.82569999999999999</v>
      </c>
      <c r="D25" s="217">
        <v>4.0399999999999998E-2</v>
      </c>
      <c r="E25" s="217">
        <v>1.2800000000000001E-2</v>
      </c>
      <c r="G25" s="232">
        <v>1.9228749086822082E-4</v>
      </c>
      <c r="H25" s="232">
        <v>4.3123554045499364E-3</v>
      </c>
      <c r="I25" s="231"/>
      <c r="J25" s="231"/>
      <c r="M25" s="220">
        <v>42522</v>
      </c>
      <c r="N25" s="221">
        <v>-25.938060667721903</v>
      </c>
      <c r="O25" s="222">
        <v>-1.59962419274103</v>
      </c>
      <c r="P25" s="168">
        <v>1.8815471388486972E-2</v>
      </c>
      <c r="Q25" s="222">
        <f t="shared" si="0"/>
        <v>5.9499744837349664E-3</v>
      </c>
      <c r="R25" s="223">
        <v>-25.1937</v>
      </c>
      <c r="S25" s="168">
        <v>-0.83660000000000001</v>
      </c>
      <c r="T25" s="168">
        <v>1.7299999999999999E-2</v>
      </c>
      <c r="U25" s="168">
        <f t="shared" si="1"/>
        <v>5.4707403520912953E-3</v>
      </c>
      <c r="W25" s="224">
        <v>42531</v>
      </c>
      <c r="X25" s="223">
        <v>9.1882607311088424</v>
      </c>
      <c r="Y25" s="225">
        <v>0.23281976200033463</v>
      </c>
      <c r="Z25" s="225">
        <v>1.9435486009149624E-2</v>
      </c>
      <c r="AA25" s="217">
        <f t="shared" si="2"/>
        <v>6.1460403221248938E-3</v>
      </c>
      <c r="AB25" s="217">
        <v>8.8946000000000005</v>
      </c>
      <c r="AC25" s="217">
        <v>-5.8200000000000002E-2</v>
      </c>
      <c r="AD25" s="217">
        <v>1.67E-2</v>
      </c>
      <c r="AE25" s="217">
        <f t="shared" si="3"/>
        <v>5.2810036924811933E-3</v>
      </c>
      <c r="AG25" s="220">
        <v>42761</v>
      </c>
      <c r="AH25" s="223">
        <v>-4.0181574624139955</v>
      </c>
      <c r="AI25" s="168">
        <v>-0.90163932500529853</v>
      </c>
      <c r="AJ25" s="168">
        <v>2.1762640615247287E-2</v>
      </c>
      <c r="AK25" s="223">
        <f t="shared" si="4"/>
        <v>6.8819512243869525E-3</v>
      </c>
      <c r="AL25" s="223">
        <v>-3.9781941439040436</v>
      </c>
      <c r="AM25" s="168">
        <v>-0.86155115153679529</v>
      </c>
      <c r="AN25" s="168">
        <v>2.4398149568741617E-2</v>
      </c>
      <c r="AO25" s="217">
        <f t="shared" si="5"/>
        <v>7.7153723330678388E-3</v>
      </c>
      <c r="AQ25" s="224">
        <v>42788</v>
      </c>
      <c r="AR25" s="223">
        <v>30.992972601115099</v>
      </c>
      <c r="AS25" s="225">
        <v>0.31708954706035725</v>
      </c>
      <c r="AT25" s="225">
        <v>3.1356051402578487E-2</v>
      </c>
      <c r="AU25" s="217">
        <f t="shared" si="6"/>
        <v>9.9156540861465321E-3</v>
      </c>
      <c r="AV25" s="223">
        <v>30.609283554387314</v>
      </c>
      <c r="AW25" s="225">
        <v>-5.5184760539842025E-2</v>
      </c>
      <c r="AX25" s="225">
        <v>2.4804671576248022E-2</v>
      </c>
      <c r="AY25" s="217">
        <f t="shared" si="7"/>
        <v>7.8439258793382687E-3</v>
      </c>
      <c r="BA25" s="220">
        <v>43318</v>
      </c>
      <c r="BB25" s="223">
        <v>-1.9591123967254955</v>
      </c>
      <c r="BC25" s="168">
        <v>-0.80666550443228713</v>
      </c>
      <c r="BD25" s="168">
        <v>2.4328693286334378E-2</v>
      </c>
      <c r="BE25" s="223">
        <f t="shared" si="8"/>
        <v>7.6934083280463632E-3</v>
      </c>
      <c r="BF25" s="223">
        <v>-1.953315980839172</v>
      </c>
      <c r="BG25" s="168">
        <v>-0.80086219488037036</v>
      </c>
      <c r="BH25" s="168">
        <v>2.2708308395059523E-2</v>
      </c>
      <c r="BI25" s="217">
        <f t="shared" si="9"/>
        <v>7.1809976337910792E-3</v>
      </c>
      <c r="BK25" s="224">
        <v>43332</v>
      </c>
      <c r="BL25" s="223">
        <v>31.537700027146343</v>
      </c>
      <c r="BM25" s="225">
        <v>0.88728420224708826</v>
      </c>
      <c r="BN25" s="225">
        <v>5.7159348209695711E-2</v>
      </c>
      <c r="BO25" s="217">
        <f t="shared" si="10"/>
        <v>1.8075372991330618E-2</v>
      </c>
      <c r="BP25" s="223">
        <v>30.60126342879251</v>
      </c>
      <c r="BQ25" s="225">
        <v>-2.1333012046665385E-2</v>
      </c>
      <c r="BR25" s="225">
        <v>3.4111068963554841E-2</v>
      </c>
      <c r="BS25" s="217">
        <f t="shared" si="11"/>
        <v>1.0786867134791243E-2</v>
      </c>
      <c r="BU25" s="218">
        <v>43559</v>
      </c>
      <c r="BV25" s="54">
        <v>17.100000000000001</v>
      </c>
      <c r="BW25" s="54">
        <v>-0.86299999999999999</v>
      </c>
      <c r="BX25" s="168">
        <v>2.5999999999999999E-2</v>
      </c>
      <c r="BY25" s="217">
        <f t="shared" si="12"/>
        <v>7.2111025509279782E-3</v>
      </c>
      <c r="CA25" s="218">
        <v>43564</v>
      </c>
      <c r="CB25" s="54">
        <v>-27.587</v>
      </c>
      <c r="CC25" s="54">
        <v>1.7000000000000001E-2</v>
      </c>
      <c r="CD25" s="227">
        <v>2.5999999999999999E-2</v>
      </c>
      <c r="CE25" s="217">
        <f t="shared" si="13"/>
        <v>7.2111025509279782E-3</v>
      </c>
    </row>
    <row r="26" spans="1:83" x14ac:dyDescent="0.25">
      <c r="A26" s="216"/>
      <c r="B26" s="217">
        <v>-2.7084999999999999</v>
      </c>
      <c r="C26" s="217">
        <v>-0.86799999999999999</v>
      </c>
      <c r="D26" s="217">
        <v>1.8499999999999999E-2</v>
      </c>
      <c r="E26" s="217">
        <v>5.8999999999999999E-3</v>
      </c>
      <c r="G26" s="232">
        <v>0.99513176184702223</v>
      </c>
      <c r="H26" s="232">
        <v>2.5864433483562627E-2</v>
      </c>
      <c r="I26" s="231"/>
      <c r="J26" s="231"/>
      <c r="M26" s="220">
        <v>42525</v>
      </c>
      <c r="N26" s="221">
        <v>-24.564258174497382</v>
      </c>
      <c r="O26" s="222">
        <v>-1.556716046062864</v>
      </c>
      <c r="P26" s="168">
        <v>3.8518761344142997E-2</v>
      </c>
      <c r="Q26" s="222">
        <f t="shared" si="0"/>
        <v>1.2180701849594073E-2</v>
      </c>
      <c r="R26" s="223">
        <v>-23.877700000000001</v>
      </c>
      <c r="S26" s="168">
        <v>-0.85399999999999998</v>
      </c>
      <c r="T26" s="168">
        <v>3.7900000000000003E-2</v>
      </c>
      <c r="U26" s="168">
        <f t="shared" si="1"/>
        <v>1.1985032332038159E-2</v>
      </c>
      <c r="W26" s="224">
        <v>42534</v>
      </c>
      <c r="X26" s="223">
        <v>-29.271649372457706</v>
      </c>
      <c r="Y26" s="225">
        <v>-0.88885421587085101</v>
      </c>
      <c r="Z26" s="225">
        <v>2.9722333622072699E-2</v>
      </c>
      <c r="AA26" s="217">
        <f t="shared" si="2"/>
        <v>9.3990271621152005E-3</v>
      </c>
      <c r="AB26" s="217">
        <v>-28.415800000000001</v>
      </c>
      <c r="AC26" s="217">
        <v>-7.9000000000000008E-3</v>
      </c>
      <c r="AD26" s="217">
        <v>2.53E-2</v>
      </c>
      <c r="AE26" s="217">
        <f t="shared" si="3"/>
        <v>8.0005624802259988E-3</v>
      </c>
      <c r="AG26" s="220">
        <v>42765</v>
      </c>
      <c r="AH26" s="223">
        <v>17.968417701187249</v>
      </c>
      <c r="AI26" s="168">
        <v>-0.63790491765507595</v>
      </c>
      <c r="AJ26" s="168">
        <v>3.4848712015661018E-2</v>
      </c>
      <c r="AK26" s="223">
        <f t="shared" si="4"/>
        <v>1.1020130349276621E-2</v>
      </c>
      <c r="AL26" s="223">
        <v>17.740817916150633</v>
      </c>
      <c r="AM26" s="168">
        <v>-0.86134422485797602</v>
      </c>
      <c r="AN26" s="168">
        <v>2.2143492655643648E-2</v>
      </c>
      <c r="AO26" s="217">
        <f t="shared" si="5"/>
        <v>7.002387214304448E-3</v>
      </c>
      <c r="AQ26" s="224">
        <v>42790</v>
      </c>
      <c r="AR26" s="223">
        <v>-6.7541528968698668</v>
      </c>
      <c r="AS26" s="225">
        <v>-8.9096231702010101E-2</v>
      </c>
      <c r="AT26" s="225">
        <v>3.2061749018529928E-2</v>
      </c>
      <c r="AU26" s="217">
        <f t="shared" si="6"/>
        <v>1.0138815266722265E-2</v>
      </c>
      <c r="AV26" s="223">
        <v>-6.6683176659637597</v>
      </c>
      <c r="AW26" s="225">
        <v>-2.6835494599229772E-3</v>
      </c>
      <c r="AX26" s="225">
        <v>1.9222374223577501E-2</v>
      </c>
      <c r="AY26" s="217">
        <f t="shared" si="7"/>
        <v>6.0786484582615622E-3</v>
      </c>
      <c r="BA26" s="220">
        <v>43322</v>
      </c>
      <c r="BB26" s="223">
        <v>-23.38686289911815</v>
      </c>
      <c r="BC26" s="168">
        <v>-1.4416749575261518</v>
      </c>
      <c r="BD26" s="168">
        <v>3.7449036781641694E-2</v>
      </c>
      <c r="BE26" s="223">
        <f t="shared" si="8"/>
        <v>1.1842425240940946E-2</v>
      </c>
      <c r="BF26" s="223">
        <v>-22.76452746003449</v>
      </c>
      <c r="BG26" s="168">
        <v>-0.80535225819666623</v>
      </c>
      <c r="BH26" s="168">
        <v>2.4187244015585425E-2</v>
      </c>
      <c r="BI26" s="217">
        <f t="shared" si="9"/>
        <v>7.6486781411527109E-3</v>
      </c>
      <c r="BK26" s="224">
        <v>43336</v>
      </c>
      <c r="BL26" s="223">
        <v>-29.209337912187927</v>
      </c>
      <c r="BM26" s="225">
        <v>-0.83589417473112115</v>
      </c>
      <c r="BN26" s="225">
        <v>3.0173784124753189E-2</v>
      </c>
      <c r="BO26" s="217">
        <f t="shared" si="10"/>
        <v>9.5417883460450301E-3</v>
      </c>
      <c r="BP26" s="223">
        <v>-28.397387333706984</v>
      </c>
      <c r="BQ26" s="225">
        <v>-2.0071057111306791E-4</v>
      </c>
      <c r="BR26" s="225">
        <v>1.5374958192115911E-2</v>
      </c>
      <c r="BS26" s="217">
        <f t="shared" si="11"/>
        <v>4.8619886816950956E-3</v>
      </c>
      <c r="BU26" s="218">
        <v>43560</v>
      </c>
      <c r="BV26" s="54">
        <v>-26.015000000000001</v>
      </c>
      <c r="BW26" s="54">
        <v>-0.85299999999999998</v>
      </c>
      <c r="BX26" s="168">
        <v>0.02</v>
      </c>
      <c r="BY26" s="217">
        <f t="shared" si="12"/>
        <v>5.5470019622522919E-3</v>
      </c>
      <c r="CA26" s="218">
        <v>43565</v>
      </c>
      <c r="CB26" s="54">
        <v>-2.976</v>
      </c>
      <c r="CC26" s="54">
        <v>1.7999999999999999E-2</v>
      </c>
      <c r="CD26" s="227">
        <v>2.1999999999999999E-2</v>
      </c>
      <c r="CE26" s="217">
        <f t="shared" si="13"/>
        <v>6.1017021584775207E-3</v>
      </c>
    </row>
    <row r="27" spans="1:83" x14ac:dyDescent="0.25">
      <c r="A27" s="216">
        <v>41332</v>
      </c>
      <c r="B27" s="217">
        <v>13.9405</v>
      </c>
      <c r="C27" s="217">
        <v>-0.55600000000000005</v>
      </c>
      <c r="D27" s="217">
        <v>3.2099999999999997E-2</v>
      </c>
      <c r="E27" s="217">
        <v>1.0200000000000001E-2</v>
      </c>
      <c r="G27" s="233">
        <v>7972.1117768846198</v>
      </c>
      <c r="H27" s="89">
        <v>39</v>
      </c>
      <c r="I27" s="231"/>
      <c r="J27" s="231"/>
      <c r="M27" s="220">
        <v>42527</v>
      </c>
      <c r="N27" s="221">
        <v>-1.3541553757780602</v>
      </c>
      <c r="O27" s="222">
        <v>-0.87383807678002934</v>
      </c>
      <c r="P27" s="168">
        <v>3.1588900309879736E-2</v>
      </c>
      <c r="Q27" s="222">
        <f t="shared" si="0"/>
        <v>9.9892873759218678E-3</v>
      </c>
      <c r="R27" s="223">
        <v>-1.3469</v>
      </c>
      <c r="S27" s="168">
        <v>-0.86660000000000004</v>
      </c>
      <c r="T27" s="168">
        <v>2.7400000000000001E-2</v>
      </c>
      <c r="U27" s="168">
        <f t="shared" si="1"/>
        <v>8.6646407888613594E-3</v>
      </c>
      <c r="W27" s="224">
        <v>42538</v>
      </c>
      <c r="X27" s="223">
        <v>17.829852357976684</v>
      </c>
      <c r="Y27" s="225">
        <v>0.50366837556733746</v>
      </c>
      <c r="Z27" s="225">
        <v>2.2395874030312655E-2</v>
      </c>
      <c r="AA27" s="217">
        <f t="shared" si="2"/>
        <v>7.0821972126002873E-3</v>
      </c>
      <c r="AB27" s="217">
        <v>17.273599999999998</v>
      </c>
      <c r="AC27" s="217">
        <v>-4.3099999999999999E-2</v>
      </c>
      <c r="AD27" s="217">
        <v>2.3400000000000001E-2</v>
      </c>
      <c r="AE27" s="217">
        <f t="shared" si="3"/>
        <v>7.3997297247940077E-3</v>
      </c>
      <c r="AG27" s="220">
        <v>42766</v>
      </c>
      <c r="AH27" s="223">
        <v>-25.945087822283227</v>
      </c>
      <c r="AI27" s="168">
        <v>-1.165445771656739</v>
      </c>
      <c r="AJ27" s="168">
        <v>2.3581305244833071E-2</v>
      </c>
      <c r="AK27" s="223">
        <f t="shared" si="4"/>
        <v>7.4570634773347046E-3</v>
      </c>
      <c r="AL27" s="223">
        <v>-25.67019963418814</v>
      </c>
      <c r="AM27" s="168">
        <v>-0.88356344173258705</v>
      </c>
      <c r="AN27" s="168">
        <v>1.4580689603262517E-2</v>
      </c>
      <c r="AO27" s="217">
        <f t="shared" si="5"/>
        <v>4.6108189002246405E-3</v>
      </c>
      <c r="AQ27" s="224">
        <v>42794</v>
      </c>
      <c r="AR27" s="223">
        <v>7.8479924387014535</v>
      </c>
      <c r="AS27" s="225">
        <v>7.040240360339782E-2</v>
      </c>
      <c r="AT27" s="225">
        <v>2.2799983845953435E-2</v>
      </c>
      <c r="AU27" s="217">
        <f t="shared" si="6"/>
        <v>7.209987956825847E-3</v>
      </c>
      <c r="AV27" s="223">
        <v>7.7454810864616492</v>
      </c>
      <c r="AW27" s="225">
        <v>-3.1318012055100805E-2</v>
      </c>
      <c r="AX27" s="225">
        <v>1.3740147380241173E-2</v>
      </c>
      <c r="AY27" s="217">
        <f t="shared" si="7"/>
        <v>4.3450161107957738E-3</v>
      </c>
      <c r="BA27" s="220">
        <v>43325</v>
      </c>
      <c r="BB27" s="223">
        <v>19.599007894347004</v>
      </c>
      <c r="BC27" s="168">
        <v>-0.30892316841178008</v>
      </c>
      <c r="BD27" s="168">
        <v>3.3027166576924873E-2</v>
      </c>
      <c r="BE27" s="223">
        <f t="shared" si="8"/>
        <v>1.0444107104486929E-2</v>
      </c>
      <c r="BF27" s="223">
        <v>19.082531765028158</v>
      </c>
      <c r="BG27" s="168">
        <v>-0.81531491171133241</v>
      </c>
      <c r="BH27" s="168">
        <v>1.5133195176811198E-2</v>
      </c>
      <c r="BI27" s="217">
        <f t="shared" si="9"/>
        <v>4.7855365034597912E-3</v>
      </c>
      <c r="BK27" s="224">
        <v>43342</v>
      </c>
      <c r="BL27" s="223">
        <v>31.405778576344289</v>
      </c>
      <c r="BM27" s="225">
        <v>0.92042194230166297</v>
      </c>
      <c r="BN27" s="225">
        <v>4.9038526854185492E-2</v>
      </c>
      <c r="BO27" s="217">
        <f t="shared" si="10"/>
        <v>1.5507343795855793E-2</v>
      </c>
      <c r="BP27" s="223">
        <v>30.440238030060062</v>
      </c>
      <c r="BQ27" s="225">
        <v>-1.6585094643394402E-2</v>
      </c>
      <c r="BR27" s="225">
        <v>2.7864938202319452E-2</v>
      </c>
      <c r="BS27" s="217">
        <f t="shared" si="11"/>
        <v>8.8116671579167236E-3</v>
      </c>
      <c r="BU27" s="218">
        <v>43563</v>
      </c>
      <c r="BV27" s="54">
        <v>-1.675</v>
      </c>
      <c r="BW27" s="54">
        <v>-0.86599999999999999</v>
      </c>
      <c r="BX27" s="168">
        <v>2.5999999999999999E-2</v>
      </c>
      <c r="BY27" s="217">
        <f t="shared" si="12"/>
        <v>7.2111025509279782E-3</v>
      </c>
      <c r="CA27" s="218">
        <v>43567</v>
      </c>
      <c r="CB27" s="54">
        <v>33.515999999999998</v>
      </c>
      <c r="CC27" s="54">
        <v>2.8000000000000001E-2</v>
      </c>
      <c r="CD27" s="227">
        <v>2.1999999999999999E-2</v>
      </c>
      <c r="CE27" s="217">
        <f t="shared" si="13"/>
        <v>6.1017021584775207E-3</v>
      </c>
    </row>
    <row r="28" spans="1:83" x14ac:dyDescent="0.25">
      <c r="A28" s="216"/>
      <c r="B28" s="217">
        <v>13.978199999999999</v>
      </c>
      <c r="C28" s="217">
        <v>-0.55100000000000005</v>
      </c>
      <c r="D28" s="217">
        <v>2.58E-2</v>
      </c>
      <c r="E28" s="217">
        <v>8.2000000000000007E-3</v>
      </c>
      <c r="G28" s="232">
        <v>5.3330950009228877</v>
      </c>
      <c r="H28" s="232">
        <v>2.6089787857599789E-2</v>
      </c>
      <c r="I28" s="231"/>
      <c r="J28" s="231"/>
      <c r="M28" s="220">
        <v>42529</v>
      </c>
      <c r="N28" s="221">
        <v>-3.273202250800908</v>
      </c>
      <c r="O28" s="222">
        <v>-0.94145524361258759</v>
      </c>
      <c r="P28" s="168">
        <v>2.4037975639920578E-2</v>
      </c>
      <c r="Q28" s="222">
        <f t="shared" si="0"/>
        <v>7.6014753361792545E-3</v>
      </c>
      <c r="R28" s="223">
        <v>-3.1779000000000002</v>
      </c>
      <c r="S28" s="168">
        <v>-0.84599999999999997</v>
      </c>
      <c r="T28" s="168">
        <v>1.54E-2</v>
      </c>
      <c r="U28" s="168">
        <f t="shared" si="1"/>
        <v>4.8699075966593041E-3</v>
      </c>
      <c r="W28" s="224">
        <v>42543</v>
      </c>
      <c r="X28" s="223">
        <v>-19.952483188964756</v>
      </c>
      <c r="Y28" s="225">
        <v>-0.57851033248973838</v>
      </c>
      <c r="Z28" s="225">
        <v>2.4656142977178688E-2</v>
      </c>
      <c r="AA28" s="217">
        <f t="shared" si="2"/>
        <v>7.7969570122649635E-3</v>
      </c>
      <c r="AB28" s="217">
        <v>-19.431899999999999</v>
      </c>
      <c r="AC28" s="217">
        <v>-4.7600000000000003E-2</v>
      </c>
      <c r="AD28" s="217">
        <v>2.3599999999999999E-2</v>
      </c>
      <c r="AE28" s="217">
        <f t="shared" si="3"/>
        <v>7.4629752779973744E-3</v>
      </c>
      <c r="AG28" s="220">
        <v>42767</v>
      </c>
      <c r="AH28" s="223">
        <v>-1.8619802688401386</v>
      </c>
      <c r="AI28" s="168">
        <v>-0.85608678911076819</v>
      </c>
      <c r="AJ28" s="168">
        <v>2.3558847388357954E-2</v>
      </c>
      <c r="AK28" s="223">
        <f t="shared" si="4"/>
        <v>7.4499616795520524E-3</v>
      </c>
      <c r="AL28" s="223">
        <v>-1.8641516094786592</v>
      </c>
      <c r="AM28" s="168">
        <v>-0.85826063121866625</v>
      </c>
      <c r="AN28" s="168">
        <v>3.0592336152225605E-2</v>
      </c>
      <c r="AO28" s="217">
        <f t="shared" si="5"/>
        <v>9.6741461186544506E-3</v>
      </c>
      <c r="AQ28" s="224">
        <v>42798</v>
      </c>
      <c r="AR28" s="223">
        <v>-28.968880516380313</v>
      </c>
      <c r="AS28" s="225">
        <v>-0.41269360504725744</v>
      </c>
      <c r="AT28" s="225">
        <v>2.215925914756682E-2</v>
      </c>
      <c r="AU28" s="217">
        <f t="shared" si="6"/>
        <v>7.0073730168232354E-3</v>
      </c>
      <c r="AV28" s="223">
        <v>-28.597366568998535</v>
      </c>
      <c r="AW28" s="225">
        <v>-3.0248823590837665E-2</v>
      </c>
      <c r="AX28" s="225">
        <v>1.1488174789671434E-2</v>
      </c>
      <c r="AY28" s="217">
        <f t="shared" si="7"/>
        <v>3.6328798493487544E-3</v>
      </c>
      <c r="BA28" s="220">
        <v>43327</v>
      </c>
      <c r="BB28" s="223">
        <v>-1.1801248040385626</v>
      </c>
      <c r="BC28" s="168">
        <v>-0.8108767046864912</v>
      </c>
      <c r="BD28" s="168">
        <v>3.284216857352272E-2</v>
      </c>
      <c r="BE28" s="223">
        <f t="shared" si="8"/>
        <v>1.038560559915349E-2</v>
      </c>
      <c r="BF28" s="223">
        <v>-1.1859035244701688</v>
      </c>
      <c r="BG28" s="168">
        <v>-0.81665747673005629</v>
      </c>
      <c r="BH28" s="168">
        <v>2.0611240124924525E-2</v>
      </c>
      <c r="BI28" s="217">
        <f t="shared" si="9"/>
        <v>6.5178464195414934E-3</v>
      </c>
      <c r="BK28" s="224">
        <v>43349</v>
      </c>
      <c r="BL28" s="223">
        <v>-29.363825969624184</v>
      </c>
      <c r="BM28" s="225">
        <v>-0.67859786189874194</v>
      </c>
      <c r="BN28" s="225">
        <v>2.8882456941715821E-2</v>
      </c>
      <c r="BO28" s="217">
        <f t="shared" si="10"/>
        <v>9.1334348357563072E-3</v>
      </c>
      <c r="BP28" s="223">
        <v>-28.719374650870627</v>
      </c>
      <c r="BQ28" s="225">
        <v>-1.5091456514098775E-2</v>
      </c>
      <c r="BR28" s="225">
        <v>2.5239190920793422E-2</v>
      </c>
      <c r="BS28" s="217">
        <f t="shared" si="11"/>
        <v>7.9813329609549621E-3</v>
      </c>
      <c r="BU28" s="218">
        <v>43564</v>
      </c>
      <c r="BV28" s="54">
        <v>17.023</v>
      </c>
      <c r="BW28" s="54">
        <v>-0.84899999999999998</v>
      </c>
      <c r="BX28" s="168">
        <v>2.1000000000000001E-2</v>
      </c>
      <c r="BY28" s="217">
        <f t="shared" si="12"/>
        <v>5.8243520603649063E-3</v>
      </c>
      <c r="CA28" s="218">
        <v>43573</v>
      </c>
      <c r="CB28" s="54">
        <v>-27.109000000000002</v>
      </c>
      <c r="CC28" s="54">
        <v>6.0000000000000001E-3</v>
      </c>
      <c r="CD28" s="227">
        <v>1.6E-2</v>
      </c>
      <c r="CE28" s="217">
        <f t="shared" si="13"/>
        <v>4.4376015698018335E-3</v>
      </c>
    </row>
    <row r="29" spans="1:83" x14ac:dyDescent="0.25">
      <c r="A29" s="216">
        <v>41333</v>
      </c>
      <c r="B29" s="217">
        <v>-35.812899999999999</v>
      </c>
      <c r="C29" s="217">
        <v>-1.4121999999999999</v>
      </c>
      <c r="D29" s="217">
        <v>2.53E-2</v>
      </c>
      <c r="E29" s="217">
        <v>8.0000000000000002E-3</v>
      </c>
      <c r="I29" s="231"/>
      <c r="J29" s="231"/>
      <c r="M29" s="220">
        <v>42530</v>
      </c>
      <c r="N29" s="221">
        <v>17.642898945784964</v>
      </c>
      <c r="O29" s="222">
        <v>-0.31225950244942358</v>
      </c>
      <c r="P29" s="168">
        <v>2.2795307498379613E-2</v>
      </c>
      <c r="Q29" s="222">
        <f t="shared" si="0"/>
        <v>7.2085091658794587E-3</v>
      </c>
      <c r="R29" s="223">
        <v>17.105699999999999</v>
      </c>
      <c r="S29" s="168">
        <v>-0.84</v>
      </c>
      <c r="T29" s="168">
        <v>2.3E-2</v>
      </c>
      <c r="U29" s="168">
        <f t="shared" si="1"/>
        <v>7.2732386183872715E-3</v>
      </c>
      <c r="W29" s="224">
        <v>42544</v>
      </c>
      <c r="X29" s="223">
        <v>9.0739187272947213</v>
      </c>
      <c r="Y29" s="225">
        <v>0.2589667839513044</v>
      </c>
      <c r="Z29" s="225">
        <v>1.8278328597966572E-2</v>
      </c>
      <c r="AA29" s="217">
        <f t="shared" si="2"/>
        <v>5.7801150190566501E-3</v>
      </c>
      <c r="AB29" s="217">
        <v>8.7600999999999996</v>
      </c>
      <c r="AC29" s="217">
        <v>-5.21E-2</v>
      </c>
      <c r="AD29" s="217">
        <v>1.8200000000000001E-2</v>
      </c>
      <c r="AE29" s="217">
        <f t="shared" si="3"/>
        <v>5.7553453415064501E-3</v>
      </c>
      <c r="AG29" s="220">
        <v>42773</v>
      </c>
      <c r="AH29" s="223">
        <v>17.102111970476763</v>
      </c>
      <c r="AI29" s="168">
        <v>-0.63643120187826896</v>
      </c>
      <c r="AJ29" s="168">
        <v>2.9179220282769969E-2</v>
      </c>
      <c r="AK29" s="223">
        <f t="shared" si="4"/>
        <v>9.2272796441335535E-3</v>
      </c>
      <c r="AL29" s="223">
        <v>16.861772682682421</v>
      </c>
      <c r="AM29" s="168">
        <v>-0.87257901529589343</v>
      </c>
      <c r="AN29" s="168">
        <v>1.1602215814834553E-2</v>
      </c>
      <c r="AO29" s="217">
        <f t="shared" si="5"/>
        <v>3.6689427879703575E-3</v>
      </c>
      <c r="AQ29" s="224">
        <v>42804</v>
      </c>
      <c r="AR29" s="223">
        <v>31.255256953510006</v>
      </c>
      <c r="AS29" s="225">
        <v>0.33972425222703673</v>
      </c>
      <c r="AT29" s="225">
        <v>3.3187252537975886E-2</v>
      </c>
      <c r="AU29" s="217">
        <f t="shared" si="6"/>
        <v>1.0494730730320749E-2</v>
      </c>
      <c r="AV29" s="223">
        <v>30.851379253236626</v>
      </c>
      <c r="AW29" s="225">
        <v>-5.2047352136184555E-2</v>
      </c>
      <c r="AX29" s="225">
        <v>3.3298339953798058E-2</v>
      </c>
      <c r="AY29" s="217">
        <f t="shared" si="7"/>
        <v>1.0529859655658778E-2</v>
      </c>
      <c r="BA29" s="220">
        <v>43328</v>
      </c>
      <c r="BB29" s="223">
        <v>-23.113987832852924</v>
      </c>
      <c r="BC29" s="168">
        <v>-1.3989109913944451</v>
      </c>
      <c r="BD29" s="168">
        <v>5.0317849808165893E-2</v>
      </c>
      <c r="BE29" s="223">
        <f t="shared" si="8"/>
        <v>1.5911901235607078E-2</v>
      </c>
      <c r="BF29" s="223">
        <v>-22.528970417479943</v>
      </c>
      <c r="BG29" s="168">
        <v>-0.80088646389549112</v>
      </c>
      <c r="BH29" s="168">
        <v>2.9318771488042159E-2</v>
      </c>
      <c r="BI29" s="217">
        <f t="shared" si="9"/>
        <v>9.2714096100217341E-3</v>
      </c>
      <c r="BK29" s="224">
        <v>43350</v>
      </c>
      <c r="BL29" s="223">
        <v>31.778605585938482</v>
      </c>
      <c r="BM29" s="225">
        <v>0.83287158102836456</v>
      </c>
      <c r="BN29" s="225">
        <v>3.2427948092249838E-2</v>
      </c>
      <c r="BO29" s="217">
        <f t="shared" si="10"/>
        <v>1.0254617581722147E-2</v>
      </c>
      <c r="BP29" s="223">
        <v>30.886383844407874</v>
      </c>
      <c r="BQ29" s="225">
        <v>-3.2594677374847857E-2</v>
      </c>
      <c r="BR29" s="225">
        <v>2.6823378915763391E-2</v>
      </c>
      <c r="BS29" s="217">
        <f t="shared" si="11"/>
        <v>8.4822971915550095E-3</v>
      </c>
      <c r="BU29" s="218">
        <v>43565</v>
      </c>
      <c r="BV29" s="54">
        <v>-25.062999999999999</v>
      </c>
      <c r="BW29" s="54">
        <v>-0.86899999999999999</v>
      </c>
      <c r="BX29" s="168">
        <v>2.1999999999999999E-2</v>
      </c>
      <c r="BY29" s="217">
        <f t="shared" si="12"/>
        <v>6.1017021584775207E-3</v>
      </c>
      <c r="CA29" s="218">
        <v>43578</v>
      </c>
      <c r="CB29" s="54">
        <v>-3.5830000000000002</v>
      </c>
      <c r="CC29" s="54">
        <v>3.2000000000000001E-2</v>
      </c>
      <c r="CD29" s="227">
        <v>3.2000000000000001E-2</v>
      </c>
      <c r="CE29" s="217">
        <f t="shared" si="13"/>
        <v>8.8752031396036671E-3</v>
      </c>
    </row>
    <row r="30" spans="1:83" x14ac:dyDescent="0.25">
      <c r="A30" s="216"/>
      <c r="B30" s="54">
        <v>-36.067300000000003</v>
      </c>
      <c r="C30" s="54">
        <v>-1.4302999999999999</v>
      </c>
      <c r="D30" s="54">
        <v>3.2300000000000002E-2</v>
      </c>
      <c r="E30" s="54">
        <v>1.0200000000000001E-2</v>
      </c>
      <c r="G30" s="16" t="s">
        <v>544</v>
      </c>
      <c r="I30" s="231"/>
      <c r="J30" s="231"/>
      <c r="M30" s="220">
        <v>42534</v>
      </c>
      <c r="N30" s="221">
        <v>-25.644882400641599</v>
      </c>
      <c r="O30" s="222">
        <v>-1.612636447043359</v>
      </c>
      <c r="P30" s="168">
        <v>2.3201232533694615E-2</v>
      </c>
      <c r="Q30" s="222">
        <f t="shared" si="0"/>
        <v>7.336873932967428E-3</v>
      </c>
      <c r="R30" s="223">
        <v>-24.871600000000001</v>
      </c>
      <c r="S30" s="168">
        <v>-0.82030000000000003</v>
      </c>
      <c r="T30" s="168">
        <v>2.23E-2</v>
      </c>
      <c r="U30" s="168">
        <f t="shared" si="1"/>
        <v>7.0518791821754852E-3</v>
      </c>
      <c r="W30" s="224">
        <v>42549</v>
      </c>
      <c r="X30" s="223">
        <v>-28.876713086195402</v>
      </c>
      <c r="Y30" s="225">
        <v>-0.87680838482957368</v>
      </c>
      <c r="Z30" s="225">
        <v>2.1168910173733482E-2</v>
      </c>
      <c r="AA30" s="217">
        <f t="shared" si="2"/>
        <v>6.694197173250851E-3</v>
      </c>
      <c r="AB30" s="217">
        <v>-28.046600000000002</v>
      </c>
      <c r="AC30" s="217">
        <v>-2.2800000000000001E-2</v>
      </c>
      <c r="AD30" s="217">
        <v>1.54E-2</v>
      </c>
      <c r="AE30" s="217">
        <f t="shared" si="3"/>
        <v>4.8699075966593041E-3</v>
      </c>
      <c r="AG30" s="220">
        <v>42773</v>
      </c>
      <c r="AH30" s="223">
        <v>-25.954830354408244</v>
      </c>
      <c r="AI30" s="168">
        <v>-1.1797815558840574</v>
      </c>
      <c r="AJ30" s="168">
        <v>2.8750125985139156E-2</v>
      </c>
      <c r="AK30" s="223">
        <f t="shared" si="4"/>
        <v>9.0915881129831969E-3</v>
      </c>
      <c r="AL30" s="223">
        <v>-25.647107895357529</v>
      </c>
      <c r="AM30" s="168">
        <v>-0.86423075721932074</v>
      </c>
      <c r="AN30" s="168">
        <v>2.2773242327889916E-2</v>
      </c>
      <c r="AO30" s="217">
        <f t="shared" si="5"/>
        <v>7.2015315463087211E-3</v>
      </c>
      <c r="AQ30" s="224">
        <v>42807</v>
      </c>
      <c r="AR30" s="223">
        <v>-6.7912672234486164</v>
      </c>
      <c r="AS30" s="225">
        <v>-9.4983471284481466E-2</v>
      </c>
      <c r="AT30" s="225">
        <v>3.8123779015999233E-2</v>
      </c>
      <c r="AU30" s="217">
        <f t="shared" si="6"/>
        <v>1.2055797470349041E-2</v>
      </c>
      <c r="AV30" s="223">
        <v>-6.7106569391742115</v>
      </c>
      <c r="AW30" s="225">
        <v>-1.382834644465088E-2</v>
      </c>
      <c r="AX30" s="225">
        <v>3.2630197924318503E-2</v>
      </c>
      <c r="AY30" s="217">
        <f t="shared" si="7"/>
        <v>1.0318574594294501E-2</v>
      </c>
      <c r="BA30" s="220">
        <v>43333</v>
      </c>
      <c r="BB30" s="223">
        <v>17.829924139753484</v>
      </c>
      <c r="BC30" s="168">
        <v>-0.30009923419776169</v>
      </c>
      <c r="BD30" s="168">
        <v>4.6097887120095896E-2</v>
      </c>
      <c r="BE30" s="223">
        <f t="shared" si="8"/>
        <v>1.4577431862084291E-2</v>
      </c>
      <c r="BF30" s="223">
        <v>17.289279929164504</v>
      </c>
      <c r="BG30" s="168">
        <v>-0.83111401586703459</v>
      </c>
      <c r="BH30" s="168">
        <v>2.3984606952610708E-2</v>
      </c>
      <c r="BI30" s="217">
        <f t="shared" si="9"/>
        <v>7.5845986754160023E-3</v>
      </c>
      <c r="BK30" s="224">
        <v>43354</v>
      </c>
      <c r="BL30" s="223">
        <v>-29.257642226654688</v>
      </c>
      <c r="BM30" s="225">
        <v>-0.74309788658181941</v>
      </c>
      <c r="BN30" s="225">
        <v>5.2507777017839631E-2</v>
      </c>
      <c r="BO30" s="217">
        <f t="shared" si="10"/>
        <v>1.6604417024861689E-2</v>
      </c>
      <c r="BP30" s="223">
        <v>-28.541783092922053</v>
      </c>
      <c r="BQ30" s="225">
        <v>-6.201532851231378E-3</v>
      </c>
      <c r="BR30" s="225">
        <v>3.5674855562510425E-2</v>
      </c>
      <c r="BS30" s="217">
        <f t="shared" si="11"/>
        <v>1.1281379877506036E-2</v>
      </c>
      <c r="BU30" s="218">
        <v>43567</v>
      </c>
      <c r="BV30" s="54">
        <v>-2.4289999999999998</v>
      </c>
      <c r="BW30" s="54">
        <v>-0.85799999999999998</v>
      </c>
      <c r="BX30" s="168">
        <v>2.4E-2</v>
      </c>
      <c r="BY30" s="217">
        <f t="shared" si="12"/>
        <v>6.6564023547027503E-3</v>
      </c>
      <c r="CA30" s="218">
        <v>43584</v>
      </c>
      <c r="CB30" s="54">
        <v>32.274000000000001</v>
      </c>
      <c r="CC30" s="54">
        <v>2.1999999999999999E-2</v>
      </c>
      <c r="CD30" s="227">
        <v>2.5000000000000001E-2</v>
      </c>
      <c r="CE30" s="217">
        <f t="shared" si="13"/>
        <v>6.9337524528153647E-3</v>
      </c>
    </row>
    <row r="31" spans="1:83" x14ac:dyDescent="0.25">
      <c r="A31" s="234">
        <v>41334</v>
      </c>
      <c r="B31" s="54">
        <v>-1.8829</v>
      </c>
      <c r="C31" s="54">
        <v>-0.81710000000000005</v>
      </c>
      <c r="D31" s="54">
        <v>2.6599999999999999E-2</v>
      </c>
      <c r="E31" s="54">
        <v>8.3999999999999995E-3</v>
      </c>
      <c r="G31" s="232">
        <v>1.7923246086242607E-2</v>
      </c>
      <c r="H31" s="232">
        <v>-3.7138010220680723E-3</v>
      </c>
      <c r="I31" s="231"/>
      <c r="J31" s="231"/>
      <c r="M31" s="220">
        <v>42537</v>
      </c>
      <c r="N31" s="221">
        <v>-1.6231498758358853</v>
      </c>
      <c r="O31" s="222">
        <v>-0.90914773582578134</v>
      </c>
      <c r="P31" s="168">
        <v>2.8885141336354333E-2</v>
      </c>
      <c r="Q31" s="222">
        <f t="shared" si="0"/>
        <v>9.1342837158759505E-3</v>
      </c>
      <c r="R31" s="223">
        <v>-1.5888</v>
      </c>
      <c r="S31" s="168">
        <v>-0.87480000000000002</v>
      </c>
      <c r="T31" s="168">
        <v>2.9499999999999998E-2</v>
      </c>
      <c r="U31" s="168">
        <f t="shared" si="1"/>
        <v>9.3287190974967182E-3</v>
      </c>
      <c r="W31" s="224">
        <v>42551</v>
      </c>
      <c r="X31" s="223">
        <v>17.983422915989877</v>
      </c>
      <c r="Y31" s="225">
        <v>0.49905525682409679</v>
      </c>
      <c r="Z31" s="225">
        <v>1.9232427080031408E-2</v>
      </c>
      <c r="AA31" s="217">
        <f t="shared" si="2"/>
        <v>6.0818274506000691E-3</v>
      </c>
      <c r="AB31" s="217">
        <v>17.434200000000001</v>
      </c>
      <c r="AC31" s="217">
        <v>-4.0800000000000003E-2</v>
      </c>
      <c r="AD31" s="217">
        <v>1.9E-2</v>
      </c>
      <c r="AE31" s="217">
        <f t="shared" si="3"/>
        <v>6.0083275543199206E-3</v>
      </c>
      <c r="AG31" s="220">
        <v>42773</v>
      </c>
      <c r="AH31" s="223">
        <v>-1.5613730088846089</v>
      </c>
      <c r="AI31" s="168">
        <v>-0.87311429426508247</v>
      </c>
      <c r="AJ31" s="168">
        <v>4.0932203443399387E-2</v>
      </c>
      <c r="AK31" s="223">
        <f t="shared" si="4"/>
        <v>1.2943899253052909E-2</v>
      </c>
      <c r="AL31" s="223">
        <v>-1.5453358773007886</v>
      </c>
      <c r="AM31" s="168">
        <v>-0.85706534780714561</v>
      </c>
      <c r="AN31" s="168">
        <v>2.0611850988050337E-2</v>
      </c>
      <c r="AO31" s="217">
        <f t="shared" si="5"/>
        <v>6.5180395914231117E-3</v>
      </c>
      <c r="AQ31" s="224">
        <v>42811</v>
      </c>
      <c r="AR31" s="223">
        <v>8.23122348416622</v>
      </c>
      <c r="AS31" s="225">
        <v>7.3004901326167895E-2</v>
      </c>
      <c r="AT31" s="225">
        <v>2.3468480964281106E-2</v>
      </c>
      <c r="AU31" s="217">
        <f t="shared" si="6"/>
        <v>7.4213853071433003E-3</v>
      </c>
      <c r="AV31" s="223">
        <v>8.1206258194516554</v>
      </c>
      <c r="AW31" s="225">
        <v>-3.669815625058824E-2</v>
      </c>
      <c r="AX31" s="225">
        <v>1.3094105743034297E-2</v>
      </c>
      <c r="AY31" s="217">
        <f t="shared" si="7"/>
        <v>4.140719807107983E-3</v>
      </c>
      <c r="BA31" s="220">
        <v>43334</v>
      </c>
      <c r="BB31" s="223">
        <v>-1.1399866221929433</v>
      </c>
      <c r="BC31" s="168">
        <v>-0.83588057518382741</v>
      </c>
      <c r="BD31" s="168">
        <v>2.8941431998800626E-2</v>
      </c>
      <c r="BE31" s="223">
        <f t="shared" si="8"/>
        <v>9.1520843863089497E-3</v>
      </c>
      <c r="BF31" s="223">
        <v>-1.1386323939448881</v>
      </c>
      <c r="BG31" s="168">
        <v>-0.83452576371009868</v>
      </c>
      <c r="BH31" s="168">
        <v>1.8339632293688624E-2</v>
      </c>
      <c r="BI31" s="217">
        <f t="shared" si="9"/>
        <v>5.7995009498034104E-3</v>
      </c>
      <c r="BK31" s="224">
        <v>43356</v>
      </c>
      <c r="BL31" s="223">
        <v>32.332360419148031</v>
      </c>
      <c r="BM31" s="225">
        <v>0.84707193281280113</v>
      </c>
      <c r="BN31" s="225">
        <v>4.3760610098588788E-2</v>
      </c>
      <c r="BO31" s="217">
        <f t="shared" si="10"/>
        <v>1.383831997101061E-2</v>
      </c>
      <c r="BP31" s="223">
        <v>31.465629241144448</v>
      </c>
      <c r="BQ31" s="225">
        <v>6.7708658368667548E-3</v>
      </c>
      <c r="BR31" s="225">
        <v>2.503213115888147E-2</v>
      </c>
      <c r="BS31" s="217">
        <f t="shared" si="11"/>
        <v>7.9158549150135666E-3</v>
      </c>
      <c r="BU31" s="218">
        <v>43570</v>
      </c>
      <c r="BV31" s="54">
        <v>18.785</v>
      </c>
      <c r="BW31" s="54">
        <v>-0.85</v>
      </c>
      <c r="BX31" s="168">
        <v>1.6E-2</v>
      </c>
      <c r="BY31" s="217">
        <f t="shared" si="12"/>
        <v>4.4376015698018335E-3</v>
      </c>
      <c r="CA31" s="218">
        <v>43585</v>
      </c>
      <c r="CB31" s="54">
        <v>32.667000000000002</v>
      </c>
      <c r="CC31" s="54">
        <v>1.7000000000000001E-2</v>
      </c>
      <c r="CD31" s="227">
        <v>0.02</v>
      </c>
      <c r="CE31" s="217">
        <f t="shared" si="13"/>
        <v>5.5470019622522919E-3</v>
      </c>
    </row>
    <row r="32" spans="1:83" x14ac:dyDescent="0.25">
      <c r="A32" s="234"/>
      <c r="B32" s="217">
        <v>-2.073</v>
      </c>
      <c r="C32" s="217">
        <v>-0.84099999999999997</v>
      </c>
      <c r="D32" s="217">
        <v>2.6100000000000002E-2</v>
      </c>
      <c r="E32" s="217">
        <v>8.3000000000000001E-3</v>
      </c>
      <c r="G32" s="232">
        <v>2.4402540602001531E-4</v>
      </c>
      <c r="H32" s="232">
        <v>4.9415499911450098E-3</v>
      </c>
      <c r="M32" s="220">
        <v>42541</v>
      </c>
      <c r="N32" s="221">
        <v>16.436947683910013</v>
      </c>
      <c r="O32" s="222">
        <v>-0.36834467563264539</v>
      </c>
      <c r="P32" s="168">
        <v>2.7710098126224797E-2</v>
      </c>
      <c r="Q32" s="222">
        <f t="shared" si="0"/>
        <v>8.7627024265634346E-3</v>
      </c>
      <c r="R32" s="223">
        <v>15.935499999999999</v>
      </c>
      <c r="S32" s="168">
        <v>-0.86150000000000004</v>
      </c>
      <c r="T32" s="168">
        <v>2.6599999999999999E-2</v>
      </c>
      <c r="U32" s="168">
        <f t="shared" si="1"/>
        <v>8.4116585760478889E-3</v>
      </c>
      <c r="W32" s="224">
        <v>42555</v>
      </c>
      <c r="X32" s="223">
        <v>-20.309794805088476</v>
      </c>
      <c r="Y32" s="225">
        <v>-0.55237662404522614</v>
      </c>
      <c r="Z32" s="225">
        <v>2.605367407070644E-2</v>
      </c>
      <c r="AA32" s="217">
        <f t="shared" si="2"/>
        <v>8.2388951479103138E-3</v>
      </c>
      <c r="AB32" s="217">
        <v>-19.779199999999999</v>
      </c>
      <c r="AC32" s="217">
        <v>-1.11E-2</v>
      </c>
      <c r="AD32" s="217">
        <v>2.0400000000000001E-2</v>
      </c>
      <c r="AE32" s="217">
        <f t="shared" si="3"/>
        <v>6.4510464267434941E-3</v>
      </c>
      <c r="AG32" s="220">
        <v>42780</v>
      </c>
      <c r="AH32" s="223">
        <v>-25.320230466349688</v>
      </c>
      <c r="AI32" s="168">
        <v>-1.1595104397609202</v>
      </c>
      <c r="AJ32" s="168">
        <v>2.92359194666179E-2</v>
      </c>
      <c r="AK32" s="223">
        <f t="shared" si="4"/>
        <v>9.2452095003767616E-3</v>
      </c>
      <c r="AL32" s="223">
        <v>-25.034801258254848</v>
      </c>
      <c r="AM32" s="168">
        <v>-0.86700455444680524</v>
      </c>
      <c r="AN32" s="168">
        <v>2.4681482612962807E-2</v>
      </c>
      <c r="AO32" s="217">
        <f t="shared" si="5"/>
        <v>7.8049701086806552E-3</v>
      </c>
      <c r="AQ32" s="224">
        <v>42815</v>
      </c>
      <c r="AR32" s="223">
        <v>-28.850241134139441</v>
      </c>
      <c r="AS32" s="225">
        <v>-0.37932352122898338</v>
      </c>
      <c r="AT32" s="225">
        <v>3.0854074786238177E-2</v>
      </c>
      <c r="AU32" s="217">
        <f t="shared" si="6"/>
        <v>9.756915142168544E-3</v>
      </c>
      <c r="AV32" s="223">
        <v>-28.519380895598193</v>
      </c>
      <c r="AW32" s="225">
        <v>-3.8759075935663981E-2</v>
      </c>
      <c r="AX32" s="225">
        <v>1.7236105435655683E-2</v>
      </c>
      <c r="AY32" s="217">
        <f t="shared" si="7"/>
        <v>5.4505351167480733E-3</v>
      </c>
      <c r="BA32" s="220">
        <v>43335</v>
      </c>
      <c r="BB32" s="223">
        <v>-26.93862249987442</v>
      </c>
      <c r="BC32" s="168">
        <v>-1.5228978138168847</v>
      </c>
      <c r="BD32" s="168">
        <v>3.2656219224080373E-2</v>
      </c>
      <c r="BE32" s="223">
        <f t="shared" si="8"/>
        <v>1.0326803251787052E-2</v>
      </c>
      <c r="BF32" s="223">
        <v>-26.246645178629649</v>
      </c>
      <c r="BG32" s="168">
        <v>-0.8128426052724077</v>
      </c>
      <c r="BH32" s="168">
        <v>2.9335024173731641E-2</v>
      </c>
      <c r="BI32" s="217">
        <f t="shared" si="9"/>
        <v>9.2765491605090941E-3</v>
      </c>
      <c r="BK32" s="224">
        <v>43360</v>
      </c>
      <c r="BL32" s="223">
        <v>-29.711491557843374</v>
      </c>
      <c r="BM32" s="225">
        <v>-0.75247391059147428</v>
      </c>
      <c r="BN32" s="225">
        <v>3.973939442907938E-2</v>
      </c>
      <c r="BO32" s="217">
        <f t="shared" si="10"/>
        <v>1.2566699923169746E-2</v>
      </c>
      <c r="BP32" s="223">
        <v>-28.996580440217723</v>
      </c>
      <c r="BQ32" s="225">
        <v>-1.6215656523467428E-2</v>
      </c>
      <c r="BR32" s="225">
        <v>2.766047319165656E-2</v>
      </c>
      <c r="BS32" s="217">
        <f t="shared" si="11"/>
        <v>8.7470096443661889E-3</v>
      </c>
      <c r="BU32" s="218">
        <v>43571</v>
      </c>
      <c r="BV32" s="54">
        <v>-26.805</v>
      </c>
      <c r="BW32" s="54">
        <v>-0.86</v>
      </c>
      <c r="BX32" s="168">
        <v>2.7E-2</v>
      </c>
      <c r="BY32" s="217">
        <f t="shared" si="12"/>
        <v>7.4884526490405934E-3</v>
      </c>
      <c r="CA32" s="218">
        <v>43587</v>
      </c>
      <c r="CB32" s="54">
        <v>-28.074000000000002</v>
      </c>
      <c r="CC32" s="54">
        <v>2.3E-2</v>
      </c>
      <c r="CD32" s="227">
        <v>0.03</v>
      </c>
      <c r="CE32" s="217">
        <f t="shared" si="13"/>
        <v>8.3205029433784366E-3</v>
      </c>
    </row>
    <row r="33" spans="1:83" x14ac:dyDescent="0.25">
      <c r="A33" s="234">
        <v>41337</v>
      </c>
      <c r="B33" s="217">
        <v>17.629000000000001</v>
      </c>
      <c r="C33" s="217">
        <v>-0.5323</v>
      </c>
      <c r="D33" s="217">
        <v>2.4799999999999999E-2</v>
      </c>
      <c r="E33" s="217">
        <v>7.9000000000000008E-3</v>
      </c>
      <c r="G33" s="232">
        <v>0.99870409959578244</v>
      </c>
      <c r="H33" s="232">
        <v>1.450499780921587E-2</v>
      </c>
      <c r="M33" s="220">
        <v>42544</v>
      </c>
      <c r="N33" s="221">
        <v>-1.9036142868813797</v>
      </c>
      <c r="O33" s="222">
        <v>-0.873384084897458</v>
      </c>
      <c r="P33" s="168">
        <v>1.7623682927443329E-2</v>
      </c>
      <c r="Q33" s="222">
        <f t="shared" si="0"/>
        <v>5.57309788113449E-3</v>
      </c>
      <c r="R33" s="223">
        <v>-1.8763000000000001</v>
      </c>
      <c r="S33" s="168">
        <v>-0.84609999999999996</v>
      </c>
      <c r="T33" s="168">
        <v>1.83E-2</v>
      </c>
      <c r="U33" s="168">
        <f t="shared" si="1"/>
        <v>5.7869681181081335E-3</v>
      </c>
      <c r="AG33" s="220">
        <v>42787</v>
      </c>
      <c r="AH33" s="223">
        <v>-2.1681463410009942</v>
      </c>
      <c r="AI33" s="168">
        <v>-0.89474457693716847</v>
      </c>
      <c r="AJ33" s="168">
        <v>3.069539741564074E-2</v>
      </c>
      <c r="AK33" s="223">
        <f t="shared" si="4"/>
        <v>9.7067369517470914E-3</v>
      </c>
      <c r="AL33" s="223">
        <v>-2.1403028107969955</v>
      </c>
      <c r="AM33" s="168">
        <v>-0.86686572904165737</v>
      </c>
      <c r="AN33" s="168">
        <v>1.8808139839173378E-2</v>
      </c>
      <c r="AO33" s="217">
        <f t="shared" si="5"/>
        <v>5.9476560442740861E-3</v>
      </c>
      <c r="AQ33" s="224">
        <v>42818</v>
      </c>
      <c r="AR33" s="223">
        <v>30.973676677993211</v>
      </c>
      <c r="AS33" s="225">
        <v>0.33359861794229662</v>
      </c>
      <c r="AT33" s="225">
        <v>2.8848851477599614E-2</v>
      </c>
      <c r="AU33" s="217">
        <f t="shared" si="6"/>
        <v>9.1228078549128802E-3</v>
      </c>
      <c r="AV33" s="223">
        <v>30.596366928029788</v>
      </c>
      <c r="AW33" s="225">
        <v>-3.2499659978502883E-2</v>
      </c>
      <c r="AX33" s="225">
        <v>2.5301733262370542E-2</v>
      </c>
      <c r="AY33" s="217">
        <f t="shared" si="7"/>
        <v>8.0011105859133565E-3</v>
      </c>
      <c r="BA33" s="220">
        <v>43339</v>
      </c>
      <c r="BB33" s="223">
        <v>18.897795690223564</v>
      </c>
      <c r="BC33" s="168">
        <v>-0.2134484164719001</v>
      </c>
      <c r="BD33" s="168">
        <v>5.3541055016971879E-2</v>
      </c>
      <c r="BE33" s="223">
        <f t="shared" si="8"/>
        <v>1.693116821820163E-2</v>
      </c>
      <c r="BF33" s="223">
        <v>18.286020088804104</v>
      </c>
      <c r="BG33" s="168">
        <v>-0.81374882318134723</v>
      </c>
      <c r="BH33" s="168">
        <v>2.7133875172929492E-2</v>
      </c>
      <c r="BI33" s="217">
        <f t="shared" si="9"/>
        <v>8.5804847293152343E-3</v>
      </c>
      <c r="BK33" s="224">
        <v>43363</v>
      </c>
      <c r="BL33" s="223">
        <v>32.115970167334794</v>
      </c>
      <c r="BM33" s="225">
        <v>0.91169171168447183</v>
      </c>
      <c r="BN33" s="225">
        <v>3.9583469342965472E-2</v>
      </c>
      <c r="BO33" s="217">
        <f t="shared" si="10"/>
        <v>1.2517392081521962E-2</v>
      </c>
      <c r="BP33" s="223">
        <v>31.147364831469748</v>
      </c>
      <c r="BQ33" s="225">
        <v>-2.7634493562694991E-2</v>
      </c>
      <c r="BR33" s="225">
        <v>4.0460145111641622E-2</v>
      </c>
      <c r="BS33" s="217">
        <f t="shared" si="11"/>
        <v>1.2794621301371515E-2</v>
      </c>
      <c r="BU33" s="218">
        <v>43572</v>
      </c>
      <c r="BV33" s="54">
        <v>-1.3680000000000001</v>
      </c>
      <c r="BW33" s="54">
        <v>-0.86599999999999999</v>
      </c>
      <c r="BX33" s="168">
        <v>2.8000000000000001E-2</v>
      </c>
      <c r="BY33" s="217">
        <f t="shared" si="12"/>
        <v>7.7658027471532078E-3</v>
      </c>
      <c r="CA33" s="218">
        <v>43592</v>
      </c>
      <c r="CB33" s="54">
        <v>-3.4369999999999998</v>
      </c>
      <c r="CC33" s="54">
        <v>2.4E-2</v>
      </c>
      <c r="CD33" s="227">
        <v>2.5000000000000001E-2</v>
      </c>
      <c r="CE33" s="217">
        <f t="shared" si="13"/>
        <v>6.9337524528153647E-3</v>
      </c>
    </row>
    <row r="34" spans="1:83" x14ac:dyDescent="0.25">
      <c r="A34" s="234">
        <v>41338</v>
      </c>
      <c r="B34" s="217">
        <v>-37.2684</v>
      </c>
      <c r="C34" s="217">
        <v>-1.4589000000000001</v>
      </c>
      <c r="D34" s="217">
        <v>2.7400000000000001E-2</v>
      </c>
      <c r="E34" s="217">
        <v>8.6999999999999994E-3</v>
      </c>
      <c r="G34" s="233">
        <v>5394.6496771036827</v>
      </c>
      <c r="H34" s="89">
        <v>7</v>
      </c>
      <c r="M34" s="220">
        <v>42545</v>
      </c>
      <c r="N34" s="221">
        <v>-24.883523750162638</v>
      </c>
      <c r="O34" s="222">
        <v>-1.5645505616772719</v>
      </c>
      <c r="P34" s="168">
        <v>1.7690368110759476E-2</v>
      </c>
      <c r="Q34" s="222">
        <f t="shared" si="0"/>
        <v>5.5941855876809783E-3</v>
      </c>
      <c r="R34" s="223">
        <v>-24.187899999999999</v>
      </c>
      <c r="S34" s="168">
        <v>-0.85229999999999995</v>
      </c>
      <c r="T34" s="168">
        <v>1.3599999999999999E-2</v>
      </c>
      <c r="U34" s="168">
        <f t="shared" si="1"/>
        <v>4.3006976178289955E-3</v>
      </c>
      <c r="W34" s="16" t="s">
        <v>543</v>
      </c>
      <c r="AG34" s="220">
        <v>42788</v>
      </c>
      <c r="AH34" s="223">
        <v>17.137326741980303</v>
      </c>
      <c r="AI34" s="168">
        <v>-0.67251263251276583</v>
      </c>
      <c r="AJ34" s="168">
        <v>3.5348847187832357E-2</v>
      </c>
      <c r="AK34" s="223">
        <f t="shared" si="4"/>
        <v>1.1178286977478809E-2</v>
      </c>
      <c r="AL34" s="223">
        <v>16.928260236462137</v>
      </c>
      <c r="AM34" s="168">
        <v>-0.87791860790454257</v>
      </c>
      <c r="AN34" s="168">
        <v>2.2769863431995004E-2</v>
      </c>
      <c r="AO34" s="217">
        <f t="shared" si="5"/>
        <v>7.2004630456082696E-3</v>
      </c>
      <c r="AQ34" s="224">
        <v>42823</v>
      </c>
      <c r="AR34" s="223">
        <v>-6.4969354639248369</v>
      </c>
      <c r="AS34" s="225">
        <v>-6.5300171132529089E-2</v>
      </c>
      <c r="AT34" s="225">
        <v>3.1221135248946839E-2</v>
      </c>
      <c r="AU34" s="217">
        <f t="shared" si="6"/>
        <v>9.8729898522840111E-3</v>
      </c>
      <c r="AV34" s="223">
        <v>-6.4373394498115699</v>
      </c>
      <c r="AW34" s="225">
        <v>-5.3172551858507392E-3</v>
      </c>
      <c r="AX34" s="225">
        <v>4.267335292910613E-2</v>
      </c>
      <c r="AY34" s="217">
        <f t="shared" si="7"/>
        <v>1.3494499065219318E-2</v>
      </c>
      <c r="BA34" s="220">
        <v>43341</v>
      </c>
      <c r="BB34" s="223">
        <v>-27.787421161851107</v>
      </c>
      <c r="BC34" s="168">
        <v>-1.5878575818506933</v>
      </c>
      <c r="BD34" s="168">
        <v>2.8420757471137276E-2</v>
      </c>
      <c r="BE34" s="223">
        <f t="shared" si="8"/>
        <v>8.9874326436040972E-3</v>
      </c>
      <c r="BF34" s="223">
        <v>-27.015839114116829</v>
      </c>
      <c r="BG34" s="168">
        <v>-0.79547847659521387</v>
      </c>
      <c r="BH34" s="168">
        <v>2.8836462851175207E-2</v>
      </c>
      <c r="BI34" s="217">
        <f t="shared" si="9"/>
        <v>9.1188902272546727E-3</v>
      </c>
      <c r="BK34" s="224">
        <v>43367</v>
      </c>
      <c r="BL34" s="223">
        <v>-29.61923140793191</v>
      </c>
      <c r="BM34" s="225">
        <v>-0.77313688184010632</v>
      </c>
      <c r="BN34" s="225">
        <v>5.7163549060602378E-2</v>
      </c>
      <c r="BO34" s="217">
        <f t="shared" si="10"/>
        <v>1.8076701417028204E-2</v>
      </c>
      <c r="BP34" s="223">
        <v>-28.858237678151323</v>
      </c>
      <c r="BQ34" s="225">
        <v>1.0489795669332277E-2</v>
      </c>
      <c r="BR34" s="225">
        <v>1.6872223043413639E-2</v>
      </c>
      <c r="BS34" s="217">
        <f t="shared" si="11"/>
        <v>5.3354654007565089E-3</v>
      </c>
      <c r="BU34" s="218">
        <v>43578</v>
      </c>
      <c r="BV34" s="54">
        <v>18.48</v>
      </c>
      <c r="BW34" s="54">
        <v>-0.85599999999999998</v>
      </c>
      <c r="BX34" s="168">
        <v>1.9E-2</v>
      </c>
      <c r="BY34" s="217">
        <f t="shared" si="12"/>
        <v>5.2696518641396767E-3</v>
      </c>
      <c r="CA34" s="218">
        <v>43598</v>
      </c>
      <c r="CB34" s="54">
        <v>-28.558</v>
      </c>
      <c r="CC34" s="54">
        <v>7.0000000000000001E-3</v>
      </c>
      <c r="CD34" s="227">
        <v>2.1000000000000001E-2</v>
      </c>
      <c r="CE34" s="217">
        <f t="shared" si="13"/>
        <v>5.8243520603649063E-3</v>
      </c>
    </row>
    <row r="35" spans="1:83" x14ac:dyDescent="0.25">
      <c r="A35" s="234">
        <v>41340</v>
      </c>
      <c r="B35" s="217">
        <v>-2.8454999999999999</v>
      </c>
      <c r="C35" s="217">
        <v>-0.8347</v>
      </c>
      <c r="D35" s="217">
        <v>2.93E-2</v>
      </c>
      <c r="E35" s="217">
        <v>9.2999999999999992E-3</v>
      </c>
      <c r="G35" s="232">
        <v>1.135007110825438</v>
      </c>
      <c r="H35" s="232">
        <v>1.4727647301175004E-3</v>
      </c>
      <c r="M35" s="220">
        <v>42549</v>
      </c>
      <c r="N35" s="221">
        <v>18.59542136114743</v>
      </c>
      <c r="O35" s="222">
        <v>-0.27595996090723596</v>
      </c>
      <c r="P35" s="168">
        <v>1.9878714998742077E-2</v>
      </c>
      <c r="Q35" s="222">
        <f t="shared" si="0"/>
        <v>6.2862016353376158E-3</v>
      </c>
      <c r="R35" s="223">
        <v>17.984999999999999</v>
      </c>
      <c r="S35" s="168">
        <v>-0.87509999999999999</v>
      </c>
      <c r="T35" s="168">
        <v>1.15E-2</v>
      </c>
      <c r="U35" s="168">
        <f t="shared" si="1"/>
        <v>3.6366193091936358E-3</v>
      </c>
      <c r="W35" s="232">
        <v>-3.5160808198284759E-4</v>
      </c>
      <c r="X35" s="232">
        <v>-0.85255473298014184</v>
      </c>
      <c r="AG35" s="220">
        <v>42790</v>
      </c>
      <c r="AH35" s="223">
        <v>-25.439465593934663</v>
      </c>
      <c r="AI35" s="168">
        <v>-1.166174089716606</v>
      </c>
      <c r="AJ35" s="168">
        <v>2.2414434708882654E-2</v>
      </c>
      <c r="AK35" s="223">
        <f t="shared" si="4"/>
        <v>7.0880666145202347E-3</v>
      </c>
      <c r="AL35" s="223">
        <v>-25.144342976132268</v>
      </c>
      <c r="AM35" s="168">
        <v>-0.86369951626267016</v>
      </c>
      <c r="AN35" s="168">
        <v>3.0932316422731799E-2</v>
      </c>
      <c r="AO35" s="217">
        <f t="shared" si="5"/>
        <v>9.7816573200864235E-3</v>
      </c>
      <c r="AQ35" s="224">
        <v>42825</v>
      </c>
      <c r="AR35" s="223">
        <v>8.1538950025118879</v>
      </c>
      <c r="AS35" s="225">
        <v>7.7765108658053902E-2</v>
      </c>
      <c r="AT35" s="225">
        <v>2.8015882539778519E-2</v>
      </c>
      <c r="AU35" s="217">
        <f t="shared" si="6"/>
        <v>8.8593999485442956E-3</v>
      </c>
      <c r="AV35" s="223">
        <v>8.0353001455481028</v>
      </c>
      <c r="AW35" s="225">
        <v>-3.9880379010650585E-2</v>
      </c>
      <c r="AX35" s="225">
        <v>1.6214104605284687E-2</v>
      </c>
      <c r="AY35" s="217">
        <f t="shared" si="7"/>
        <v>5.1273500772924998E-3</v>
      </c>
      <c r="BA35" s="220">
        <v>43346</v>
      </c>
      <c r="BB35" s="223">
        <v>-24.388761925230753</v>
      </c>
      <c r="BC35" s="168">
        <v>-1.3587084535433887</v>
      </c>
      <c r="BD35" s="168">
        <v>4.7668889485215964E-2</v>
      </c>
      <c r="BE35" s="223">
        <f t="shared" si="8"/>
        <v>1.5074226430413378E-2</v>
      </c>
      <c r="BF35" s="223">
        <v>-23.867925756090187</v>
      </c>
      <c r="BG35" s="168">
        <v>-0.82557504463805154</v>
      </c>
      <c r="BH35" s="168">
        <v>4.0935377438449813E-2</v>
      </c>
      <c r="BI35" s="217">
        <f t="shared" si="9"/>
        <v>1.2944902958417054E-2</v>
      </c>
      <c r="BK35" s="224">
        <v>43369</v>
      </c>
      <c r="BL35" s="223">
        <v>31.645727841062513</v>
      </c>
      <c r="BM35" s="225">
        <v>0.979002999420158</v>
      </c>
      <c r="BN35" s="225">
        <v>6.6031243596410841E-2</v>
      </c>
      <c r="BO35" s="217">
        <f t="shared" si="10"/>
        <v>2.0880912649806634E-2</v>
      </c>
      <c r="BP35" s="223">
        <v>30.589550691797076</v>
      </c>
      <c r="BQ35" s="225">
        <v>-4.5783791948150195E-2</v>
      </c>
      <c r="BR35" s="225">
        <v>2.7403459911692914E-2</v>
      </c>
      <c r="BS35" s="217">
        <f t="shared" si="11"/>
        <v>8.6657349090066248E-3</v>
      </c>
      <c r="BU35" s="218">
        <v>43579</v>
      </c>
      <c r="BV35" s="54">
        <v>-25.759</v>
      </c>
      <c r="BW35" s="54">
        <v>-0.84899999999999998</v>
      </c>
      <c r="BX35" s="168">
        <v>2.4E-2</v>
      </c>
      <c r="BY35" s="217">
        <f t="shared" si="12"/>
        <v>6.6564023547027503E-3</v>
      </c>
      <c r="CA35" s="218">
        <v>43602</v>
      </c>
      <c r="CB35" s="54">
        <v>-2.931</v>
      </c>
      <c r="CC35" s="54">
        <v>3.0000000000000001E-3</v>
      </c>
      <c r="CD35" s="227">
        <v>0.02</v>
      </c>
      <c r="CE35" s="217">
        <f t="shared" si="13"/>
        <v>5.5470019622522919E-3</v>
      </c>
    </row>
    <row r="36" spans="1:83" x14ac:dyDescent="0.25">
      <c r="A36" s="234"/>
      <c r="B36" s="217">
        <v>-2.9447999999999999</v>
      </c>
      <c r="C36" s="217">
        <v>-0.84370000000000001</v>
      </c>
      <c r="D36" s="217">
        <v>1.77E-2</v>
      </c>
      <c r="E36" s="217">
        <v>5.5999999999999999E-3</v>
      </c>
      <c r="M36" s="220">
        <v>42550</v>
      </c>
      <c r="N36" s="221">
        <v>-4.1850661075667848</v>
      </c>
      <c r="O36" s="222">
        <v>-0.95014389156869739</v>
      </c>
      <c r="P36" s="168">
        <v>1.2968901002494674E-2</v>
      </c>
      <c r="Q36" s="222">
        <f t="shared" si="0"/>
        <v>4.1011265917124205E-3</v>
      </c>
      <c r="R36" s="223">
        <v>-4.0787000000000004</v>
      </c>
      <c r="S36" s="168">
        <v>-0.84340000000000004</v>
      </c>
      <c r="T36" s="168">
        <v>1.5299999999999999E-2</v>
      </c>
      <c r="U36" s="168">
        <f t="shared" si="1"/>
        <v>4.8382848200576199E-3</v>
      </c>
      <c r="W36" s="232">
        <v>1.9410791789313927E-4</v>
      </c>
      <c r="X36" s="232">
        <v>3.2414007152541252E-3</v>
      </c>
      <c r="AG36" s="220">
        <v>42793</v>
      </c>
      <c r="AH36" s="223">
        <v>-2.7491902532126922</v>
      </c>
      <c r="AI36" s="168">
        <v>-0.86481716157758726</v>
      </c>
      <c r="AJ36" s="168">
        <v>2.3952648986029505E-2</v>
      </c>
      <c r="AK36" s="223">
        <f t="shared" si="4"/>
        <v>7.5744926790375878E-3</v>
      </c>
      <c r="AL36" s="223">
        <v>-2.7376538410440907</v>
      </c>
      <c r="AM36" s="168">
        <v>-0.8532591196370618</v>
      </c>
      <c r="AN36" s="168">
        <v>1.6847437361768993E-2</v>
      </c>
      <c r="AO36" s="217">
        <f t="shared" si="5"/>
        <v>5.3276274800208179E-3</v>
      </c>
      <c r="AQ36" s="224">
        <v>42828</v>
      </c>
      <c r="AR36" s="223">
        <v>-28.861192947248014</v>
      </c>
      <c r="AS36" s="225">
        <v>-0.39720188330793654</v>
      </c>
      <c r="AT36" s="225">
        <v>3.9478084744422222E-2</v>
      </c>
      <c r="AU36" s="217">
        <f t="shared" si="6"/>
        <v>1.2484066545352049E-2</v>
      </c>
      <c r="AV36" s="223">
        <v>-28.490257019054781</v>
      </c>
      <c r="AW36" s="225">
        <v>-1.5388201804431303E-2</v>
      </c>
      <c r="AX36" s="225">
        <v>3.4337840245746529E-2</v>
      </c>
      <c r="AY36" s="217">
        <f t="shared" si="7"/>
        <v>1.0858578510755494E-2</v>
      </c>
      <c r="BA36" s="220">
        <v>43348</v>
      </c>
      <c r="BB36" s="223">
        <v>18.034331372603766</v>
      </c>
      <c r="BC36" s="168">
        <v>-0.34512668784243161</v>
      </c>
      <c r="BD36" s="168">
        <v>3.1743213915722969E-2</v>
      </c>
      <c r="BE36" s="223">
        <f t="shared" si="8"/>
        <v>1.0038085622763676E-2</v>
      </c>
      <c r="BF36" s="223">
        <v>17.561048592575354</v>
      </c>
      <c r="BG36" s="168">
        <v>-0.80986490948611611</v>
      </c>
      <c r="BH36" s="168">
        <v>1.154966996853672E-2</v>
      </c>
      <c r="BI36" s="217">
        <f t="shared" si="9"/>
        <v>3.6523263323821296E-3</v>
      </c>
      <c r="BK36" s="224">
        <v>43375</v>
      </c>
      <c r="BL36" s="223">
        <v>-28.955875263840692</v>
      </c>
      <c r="BM36" s="225">
        <v>-0.77469859948842124</v>
      </c>
      <c r="BN36" s="225">
        <v>1.8159923646714465E-2</v>
      </c>
      <c r="BO36" s="217">
        <f t="shared" si="10"/>
        <v>5.7426720858368635E-3</v>
      </c>
      <c r="BP36" s="223">
        <v>-28.21678047080378</v>
      </c>
      <c r="BQ36" s="225">
        <v>-1.4143417055076943E-2</v>
      </c>
      <c r="BR36" s="225">
        <v>1.9750974049311788E-2</v>
      </c>
      <c r="BS36" s="217">
        <f t="shared" si="11"/>
        <v>6.2458064002704058E-3</v>
      </c>
      <c r="BU36" s="218">
        <v>43580</v>
      </c>
      <c r="BV36" s="54">
        <v>-1.9730000000000001</v>
      </c>
      <c r="BW36" s="54">
        <v>-0.86299999999999999</v>
      </c>
      <c r="BX36" s="168">
        <v>1.0999999999999999E-2</v>
      </c>
      <c r="BY36" s="217">
        <f t="shared" si="12"/>
        <v>3.0508510792387603E-3</v>
      </c>
      <c r="CA36" s="218">
        <v>43606</v>
      </c>
      <c r="CB36" s="54">
        <v>33.341999999999999</v>
      </c>
      <c r="CC36" s="54">
        <v>1.7000000000000001E-2</v>
      </c>
      <c r="CD36" s="227">
        <v>1.9E-2</v>
      </c>
      <c r="CE36" s="217">
        <f t="shared" si="13"/>
        <v>5.2696518641396767E-3</v>
      </c>
    </row>
    <row r="37" spans="1:83" x14ac:dyDescent="0.25">
      <c r="A37" s="234">
        <v>41341</v>
      </c>
      <c r="B37" s="217">
        <v>-36.620199999999997</v>
      </c>
      <c r="C37" s="217">
        <v>-1.44</v>
      </c>
      <c r="D37" s="217">
        <v>3.0599999999999999E-2</v>
      </c>
      <c r="E37" s="217">
        <v>9.7000000000000003E-3</v>
      </c>
      <c r="G37" s="235"/>
      <c r="H37" s="236"/>
      <c r="I37" s="237" t="s">
        <v>545</v>
      </c>
      <c r="J37" s="238" t="s">
        <v>546</v>
      </c>
      <c r="M37" s="220">
        <v>42552</v>
      </c>
      <c r="N37" s="221">
        <v>-25.724120332306267</v>
      </c>
      <c r="O37" s="222">
        <v>-1.5701623661141266</v>
      </c>
      <c r="P37" s="168">
        <v>1.4794961644975473E-2</v>
      </c>
      <c r="Q37" s="222">
        <f t="shared" si="0"/>
        <v>4.6785776692953949E-3</v>
      </c>
      <c r="R37" s="223">
        <v>-24.997399999999999</v>
      </c>
      <c r="S37" s="168">
        <v>-0.82550000000000001</v>
      </c>
      <c r="T37" s="168">
        <v>9.9000000000000008E-3</v>
      </c>
      <c r="U37" s="168">
        <f t="shared" si="1"/>
        <v>3.1306548835666956E-3</v>
      </c>
      <c r="W37" s="232">
        <v>0.12484932332577608</v>
      </c>
      <c r="X37" s="232">
        <v>1.5071846699145772E-2</v>
      </c>
      <c r="AG37" s="220">
        <v>42794</v>
      </c>
      <c r="AH37" s="223">
        <v>13.485511643275938</v>
      </c>
      <c r="AI37" s="168">
        <v>-0.72274563444360651</v>
      </c>
      <c r="AJ37" s="168">
        <v>3.7961285919352938E-2</v>
      </c>
      <c r="AK37" s="223">
        <f t="shared" si="4"/>
        <v>1.2004412641403424E-2</v>
      </c>
      <c r="AL37" s="223">
        <v>13.340134321541138</v>
      </c>
      <c r="AM37" s="168">
        <v>-0.86608411038988908</v>
      </c>
      <c r="AN37" s="168">
        <v>2.2654565512472091E-2</v>
      </c>
      <c r="AO37" s="217">
        <f t="shared" si="5"/>
        <v>7.1640026420911503E-3</v>
      </c>
      <c r="AQ37" s="224">
        <v>42836</v>
      </c>
      <c r="AR37" s="223">
        <v>31.353024381500642</v>
      </c>
      <c r="AS37" s="225">
        <v>0.3683838072823335</v>
      </c>
      <c r="AT37" s="225">
        <v>3.6360555995465602E-2</v>
      </c>
      <c r="AU37" s="217">
        <f t="shared" si="6"/>
        <v>1.1498217393576229E-2</v>
      </c>
      <c r="AV37" s="223">
        <v>30.974209900648439</v>
      </c>
      <c r="AW37" s="225">
        <v>9.4780828817185429E-4</v>
      </c>
      <c r="AX37" s="225">
        <v>2.8374624470103499E-2</v>
      </c>
      <c r="AY37" s="217">
        <f t="shared" si="7"/>
        <v>8.972844107747532E-3</v>
      </c>
      <c r="BA37" s="220">
        <v>43353</v>
      </c>
      <c r="BB37" s="223">
        <v>-27.419512328334214</v>
      </c>
      <c r="BC37" s="168">
        <v>-1.5557229379748254</v>
      </c>
      <c r="BD37" s="168">
        <v>4.3125934644346803E-2</v>
      </c>
      <c r="BE37" s="223">
        <f t="shared" si="8"/>
        <v>1.3637617969969944E-2</v>
      </c>
      <c r="BF37" s="223">
        <v>-26.669285882627737</v>
      </c>
      <c r="BG37" s="168">
        <v>-0.78554165486296346</v>
      </c>
      <c r="BH37" s="168">
        <v>3.4563892471105979E-2</v>
      </c>
      <c r="BI37" s="217">
        <f t="shared" si="9"/>
        <v>1.0930062500984047E-2</v>
      </c>
      <c r="BK37" s="224">
        <v>43377</v>
      </c>
      <c r="BL37" s="223">
        <v>32.703108761811436</v>
      </c>
      <c r="BM37" s="225">
        <v>0.91073320415988657</v>
      </c>
      <c r="BN37" s="225">
        <v>2.7378879407598842E-2</v>
      </c>
      <c r="BO37" s="217">
        <f t="shared" si="10"/>
        <v>8.6579618711093882E-3</v>
      </c>
      <c r="BP37" s="223">
        <v>31.745616511364062</v>
      </c>
      <c r="BQ37" s="225">
        <v>-1.7287176201960103E-2</v>
      </c>
      <c r="BR37" s="225">
        <v>2.0635996926153862E-2</v>
      </c>
      <c r="BS37" s="217">
        <f t="shared" si="11"/>
        <v>6.5256752074879703E-3</v>
      </c>
      <c r="BU37" s="218">
        <v>43581</v>
      </c>
      <c r="BV37" s="54">
        <v>17.053000000000001</v>
      </c>
      <c r="BW37" s="54">
        <v>-0.86799999999999999</v>
      </c>
      <c r="BX37" s="168">
        <v>2.9000000000000001E-2</v>
      </c>
      <c r="BY37" s="217">
        <f t="shared" si="12"/>
        <v>8.0431528452658222E-3</v>
      </c>
      <c r="CA37" s="218">
        <v>43608</v>
      </c>
      <c r="CB37" s="54">
        <v>-28.341000000000001</v>
      </c>
      <c r="CC37" s="54">
        <v>3.0000000000000001E-3</v>
      </c>
      <c r="CD37" s="227">
        <v>0.02</v>
      </c>
      <c r="CE37" s="217">
        <f t="shared" si="13"/>
        <v>5.5470019622522919E-3</v>
      </c>
    </row>
    <row r="38" spans="1:83" x14ac:dyDescent="0.25">
      <c r="A38" s="234"/>
      <c r="B38" s="217">
        <v>-36.795400000000001</v>
      </c>
      <c r="C38" s="217">
        <v>-1.4437</v>
      </c>
      <c r="D38" s="217">
        <v>2.4899999999999999E-2</v>
      </c>
      <c r="E38" s="217">
        <v>7.9000000000000008E-3</v>
      </c>
      <c r="G38" s="239" t="s">
        <v>547</v>
      </c>
      <c r="H38" s="21"/>
      <c r="I38" s="196">
        <f>H24</f>
        <v>-0.79064557780626055</v>
      </c>
      <c r="J38" s="240">
        <f>H31</f>
        <v>-3.7138010220680723E-3</v>
      </c>
      <c r="W38" s="233">
        <v>3.2811886147484324</v>
      </c>
      <c r="X38" s="89">
        <v>23</v>
      </c>
      <c r="AG38" s="220">
        <v>42797</v>
      </c>
      <c r="AH38" s="223">
        <v>-26.344663661907884</v>
      </c>
      <c r="AI38" s="168">
        <v>-1.1845328426162507</v>
      </c>
      <c r="AJ38" s="168">
        <v>3.1686084543023546E-2</v>
      </c>
      <c r="AK38" s="223">
        <f t="shared" si="4"/>
        <v>1.0020019728860994E-2</v>
      </c>
      <c r="AL38" s="223">
        <v>-26.036546728108817</v>
      </c>
      <c r="AM38" s="168">
        <v>-0.8684525431811656</v>
      </c>
      <c r="AN38" s="168">
        <v>2.2188936084755074E-2</v>
      </c>
      <c r="AO38" s="217">
        <f t="shared" si="5"/>
        <v>7.016757688372499E-3</v>
      </c>
      <c r="AQ38" s="224">
        <v>42845</v>
      </c>
      <c r="AR38" s="223">
        <v>7.9468121093396773</v>
      </c>
      <c r="AS38" s="225">
        <v>7.6126797541904212E-2</v>
      </c>
      <c r="AT38" s="225">
        <v>2.292795213900185E-2</v>
      </c>
      <c r="AU38" s="217">
        <f t="shared" si="6"/>
        <v>7.2504550842575352E-3</v>
      </c>
      <c r="AV38" s="223">
        <v>7.8484813918513527</v>
      </c>
      <c r="AW38" s="225">
        <v>-2.1436490541669084E-2</v>
      </c>
      <c r="AX38" s="225">
        <v>2.2760156184361814E-2</v>
      </c>
      <c r="AY38" s="217">
        <f t="shared" si="7"/>
        <v>7.1973933443750544E-3</v>
      </c>
      <c r="BA38" s="220">
        <v>43355</v>
      </c>
      <c r="BB38" s="223">
        <v>-1.3670559109890212</v>
      </c>
      <c r="BC38" s="168">
        <v>-0.81971770564220203</v>
      </c>
      <c r="BD38" s="168">
        <v>3.6172020507042921E-2</v>
      </c>
      <c r="BE38" s="223">
        <f t="shared" si="8"/>
        <v>1.1438597237257431E-2</v>
      </c>
      <c r="BF38" s="223">
        <v>-1.3666619093599421</v>
      </c>
      <c r="BG38" s="168">
        <v>-0.81932344761907072</v>
      </c>
      <c r="BH38" s="168">
        <v>3.0551286443970777E-2</v>
      </c>
      <c r="BI38" s="217">
        <f t="shared" si="9"/>
        <v>9.6611650611173831E-3</v>
      </c>
      <c r="BK38" s="224">
        <v>43384</v>
      </c>
      <c r="BL38" s="223">
        <v>-29.063235124391987</v>
      </c>
      <c r="BM38" s="225">
        <v>-0.76768781721648582</v>
      </c>
      <c r="BN38" s="225">
        <v>4.6644143611071512E-2</v>
      </c>
      <c r="BO38" s="217">
        <f t="shared" si="10"/>
        <v>1.4750173331897707E-2</v>
      </c>
      <c r="BP38" s="223">
        <v>-28.316916082191206</v>
      </c>
      <c r="BQ38" s="225">
        <v>3.9169836611530642E-4</v>
      </c>
      <c r="BR38" s="225">
        <v>2.462691847068843E-2</v>
      </c>
      <c r="BS38" s="217">
        <f t="shared" si="11"/>
        <v>7.7877154118646047E-3</v>
      </c>
      <c r="BU38" s="218">
        <v>43584</v>
      </c>
      <c r="BV38" s="54">
        <v>-21.66</v>
      </c>
      <c r="BW38" s="54">
        <v>-0.88</v>
      </c>
      <c r="BX38" s="168">
        <v>2.1999999999999999E-2</v>
      </c>
      <c r="BY38" s="217">
        <f t="shared" si="12"/>
        <v>6.1017021584775207E-3</v>
      </c>
      <c r="CA38" s="218">
        <v>43614</v>
      </c>
      <c r="CB38" s="54">
        <v>-3.3029999999999999</v>
      </c>
      <c r="CC38" s="54">
        <v>2.1000000000000001E-2</v>
      </c>
      <c r="CD38" s="227">
        <v>2.1000000000000001E-2</v>
      </c>
      <c r="CE38" s="217">
        <f t="shared" si="13"/>
        <v>5.8243520603649063E-3</v>
      </c>
    </row>
    <row r="39" spans="1:83" x14ac:dyDescent="0.25">
      <c r="A39" s="234">
        <v>41344</v>
      </c>
      <c r="B39" s="217">
        <v>16.6877</v>
      </c>
      <c r="C39" s="217">
        <v>-0.501</v>
      </c>
      <c r="D39" s="217">
        <v>1.61E-2</v>
      </c>
      <c r="E39" s="217">
        <v>5.1000000000000004E-3</v>
      </c>
      <c r="G39" s="241" t="s">
        <v>548</v>
      </c>
      <c r="H39" s="242"/>
      <c r="I39" s="243">
        <v>2.6599999999999999E-2</v>
      </c>
      <c r="J39" s="244">
        <v>0.91959999999999997</v>
      </c>
      <c r="W39" s="232">
        <v>7.4535665278132029E-4</v>
      </c>
      <c r="X39" s="232">
        <v>5.2246929472186806E-3</v>
      </c>
      <c r="AG39" s="220">
        <v>42801</v>
      </c>
      <c r="AH39" s="223">
        <v>-4.2435089874521559</v>
      </c>
      <c r="AI39" s="168">
        <v>-0.87471072419843254</v>
      </c>
      <c r="AJ39" s="168">
        <v>3.437760411470029E-2</v>
      </c>
      <c r="AK39" s="223">
        <f t="shared" si="4"/>
        <v>1.0871152950202927E-2</v>
      </c>
      <c r="AL39" s="223">
        <v>-4.2334609010447419</v>
      </c>
      <c r="AM39" s="168">
        <v>-0.86462900015244204</v>
      </c>
      <c r="AN39" s="168">
        <v>1.7511556045867811E-2</v>
      </c>
      <c r="AO39" s="217">
        <f t="shared" si="5"/>
        <v>5.5376402478634294E-3</v>
      </c>
      <c r="AQ39" s="224">
        <v>42851</v>
      </c>
      <c r="AR39" s="223">
        <v>31.276059240643242</v>
      </c>
      <c r="AS39" s="225">
        <v>0.33816425759174407</v>
      </c>
      <c r="AT39" s="225">
        <v>2.9974234974914183E-2</v>
      </c>
      <c r="AU39" s="217">
        <f t="shared" si="6"/>
        <v>9.4786853641808822E-3</v>
      </c>
      <c r="AV39" s="223">
        <v>30.908943509198281</v>
      </c>
      <c r="AW39" s="225">
        <v>-1.7940521407412022E-2</v>
      </c>
      <c r="AX39" s="225">
        <v>1.6935648706462358E-2</v>
      </c>
      <c r="AY39" s="217">
        <f t="shared" si="7"/>
        <v>5.3555223564905425E-3</v>
      </c>
      <c r="BA39" s="220">
        <v>43357</v>
      </c>
      <c r="BB39" s="223">
        <v>17.492306694493124</v>
      </c>
      <c r="BC39" s="168">
        <v>-0.31605500574782436</v>
      </c>
      <c r="BD39" s="168">
        <v>7.1252049821623475E-2</v>
      </c>
      <c r="BE39" s="223">
        <f t="shared" si="8"/>
        <v>2.2531876539212427E-2</v>
      </c>
      <c r="BF39" s="223">
        <v>16.961327547595623</v>
      </c>
      <c r="BG39" s="168">
        <v>-0.83774163605506513</v>
      </c>
      <c r="BH39" s="168">
        <v>3.8292174483875736E-2</v>
      </c>
      <c r="BI39" s="217">
        <f t="shared" si="9"/>
        <v>1.2109048792962988E-2</v>
      </c>
      <c r="BK39" s="224">
        <v>43389</v>
      </c>
      <c r="BL39" s="223">
        <v>33.096202136660452</v>
      </c>
      <c r="BM39" s="225">
        <v>0.98198237949870237</v>
      </c>
      <c r="BN39" s="225">
        <v>2.7729624934866668E-2</v>
      </c>
      <c r="BO39" s="217">
        <f t="shared" si="10"/>
        <v>8.7688773456376917E-3</v>
      </c>
      <c r="BP39" s="223">
        <v>32.021014647905801</v>
      </c>
      <c r="BQ39" s="225">
        <v>-5.9788047426162214E-2</v>
      </c>
      <c r="BR39" s="225">
        <v>2.217445136272457E-2</v>
      </c>
      <c r="BS39" s="217">
        <f t="shared" si="11"/>
        <v>7.0121772170834177E-3</v>
      </c>
      <c r="BU39" s="218">
        <v>43585</v>
      </c>
      <c r="BV39" s="54">
        <v>-1.206</v>
      </c>
      <c r="BW39" s="54">
        <v>-0.86599999999999999</v>
      </c>
      <c r="BX39" s="168">
        <v>2.9000000000000001E-2</v>
      </c>
      <c r="BY39" s="217">
        <f t="shared" si="12"/>
        <v>8.0431528452658222E-3</v>
      </c>
      <c r="CA39" s="218">
        <v>43616</v>
      </c>
      <c r="CB39" s="54">
        <v>32.683999999999997</v>
      </c>
      <c r="CC39" s="54">
        <v>1.0999999999999999E-2</v>
      </c>
      <c r="CD39" s="227">
        <v>2.9000000000000001E-2</v>
      </c>
      <c r="CE39" s="217">
        <f t="shared" si="13"/>
        <v>8.0431528452658222E-3</v>
      </c>
    </row>
    <row r="40" spans="1:83" x14ac:dyDescent="0.25">
      <c r="A40" s="234"/>
      <c r="B40" s="217">
        <v>16.626899999999999</v>
      </c>
      <c r="C40" s="217">
        <v>-0.51690000000000003</v>
      </c>
      <c r="D40" s="217">
        <v>2.7699999999999999E-2</v>
      </c>
      <c r="E40" s="217">
        <v>8.8000000000000005E-3</v>
      </c>
      <c r="G40" s="239" t="s">
        <v>549</v>
      </c>
      <c r="H40" s="21"/>
      <c r="I40" s="21"/>
      <c r="J40" s="245"/>
      <c r="AG40" s="220">
        <v>42803</v>
      </c>
      <c r="AH40" s="223">
        <v>11.72105670591178</v>
      </c>
      <c r="AI40" s="168">
        <v>-0.76171057427828659</v>
      </c>
      <c r="AJ40" s="168">
        <v>3.2098919587315554E-2</v>
      </c>
      <c r="AK40" s="223">
        <f t="shared" si="4"/>
        <v>1.0150569632650918E-2</v>
      </c>
      <c r="AL40" s="223">
        <v>11.598507409009148</v>
      </c>
      <c r="AM40" s="168">
        <v>-0.88274824717219791</v>
      </c>
      <c r="AN40" s="168">
        <v>1.6687405738746396E-2</v>
      </c>
      <c r="AO40" s="217">
        <f t="shared" si="5"/>
        <v>5.2770210373803339E-3</v>
      </c>
      <c r="AQ40" s="224">
        <v>42853</v>
      </c>
      <c r="AR40" s="223">
        <v>-6.6892990106664829</v>
      </c>
      <c r="AS40" s="225">
        <v>-8.6833056962641791E-2</v>
      </c>
      <c r="AT40" s="225">
        <v>3.1750798572239051E-2</v>
      </c>
      <c r="AU40" s="217">
        <f t="shared" si="6"/>
        <v>1.0040484101749762E-2</v>
      </c>
      <c r="AV40" s="223">
        <v>-6.6271655718897762</v>
      </c>
      <c r="AW40" s="225">
        <v>-2.42857048526453E-2</v>
      </c>
      <c r="AX40" s="225">
        <v>1.8538235506777908E-2</v>
      </c>
      <c r="AY40" s="217">
        <f t="shared" si="7"/>
        <v>5.8623048002024013E-3</v>
      </c>
      <c r="BA40" s="220">
        <v>43361</v>
      </c>
      <c r="BB40" s="223">
        <v>-1.1454752709058669</v>
      </c>
      <c r="BC40" s="168">
        <v>-0.8221637390604295</v>
      </c>
      <c r="BD40" s="168">
        <v>2.1102998967834605E-2</v>
      </c>
      <c r="BE40" s="223">
        <f t="shared" si="8"/>
        <v>6.6733542198539738E-3</v>
      </c>
      <c r="BF40" s="223">
        <v>-1.1665942813505212</v>
      </c>
      <c r="BG40" s="168">
        <v>-0.84328959405065562</v>
      </c>
      <c r="BH40" s="168">
        <v>2.3881264840592581E-2</v>
      </c>
      <c r="BI40" s="217">
        <f t="shared" si="9"/>
        <v>7.5519190301970487E-3</v>
      </c>
      <c r="BK40" s="224">
        <v>43392</v>
      </c>
      <c r="BL40" s="223">
        <v>-30.423923382036229</v>
      </c>
      <c r="BM40" s="225">
        <v>-0.89220090217634718</v>
      </c>
      <c r="BN40" s="225">
        <v>5.378660590120856E-2</v>
      </c>
      <c r="BO40" s="217">
        <f t="shared" si="10"/>
        <v>1.7008818225767254E-2</v>
      </c>
      <c r="BP40" s="223">
        <v>-29.536389922323746</v>
      </c>
      <c r="BQ40" s="225">
        <v>2.2378152707365838E-2</v>
      </c>
      <c r="BR40" s="225">
        <v>3.4001322678128575E-2</v>
      </c>
      <c r="BS40" s="217">
        <f t="shared" si="11"/>
        <v>1.0752162312122247E-2</v>
      </c>
      <c r="BU40" s="218">
        <v>43587</v>
      </c>
      <c r="BV40" s="54">
        <v>18.782</v>
      </c>
      <c r="BW40" s="54">
        <v>-0.85599999999999998</v>
      </c>
      <c r="BX40" s="168">
        <v>2.5000000000000001E-2</v>
      </c>
      <c r="BY40" s="217">
        <f t="shared" si="12"/>
        <v>6.9337524528153647E-3</v>
      </c>
      <c r="CA40" s="218">
        <v>43620</v>
      </c>
      <c r="CB40" s="54">
        <v>-28.193000000000001</v>
      </c>
      <c r="CC40" s="54">
        <v>1.0999999999999999E-2</v>
      </c>
      <c r="CD40" s="227">
        <v>2.3E-2</v>
      </c>
      <c r="CE40" s="217">
        <f t="shared" si="13"/>
        <v>6.3790522565901351E-3</v>
      </c>
    </row>
    <row r="41" spans="1:83" x14ac:dyDescent="0.25">
      <c r="A41" s="216">
        <v>41346</v>
      </c>
      <c r="B41" s="217">
        <v>-3.5931000000000002</v>
      </c>
      <c r="C41" s="217">
        <v>-0.83830000000000005</v>
      </c>
      <c r="D41" s="217">
        <v>2.8500000000000001E-2</v>
      </c>
      <c r="E41" s="217">
        <v>8.9999999999999993E-3</v>
      </c>
      <c r="G41" s="246" t="s">
        <v>550</v>
      </c>
      <c r="H41" s="166">
        <v>1.134771935858389</v>
      </c>
      <c r="I41" s="247"/>
      <c r="J41" s="245"/>
      <c r="W41" s="16" t="s">
        <v>544</v>
      </c>
      <c r="AG41" s="220">
        <v>42807</v>
      </c>
      <c r="AH41" s="223">
        <v>-2.578449158983525</v>
      </c>
      <c r="AI41" s="168">
        <v>-0.86063034375277925</v>
      </c>
      <c r="AJ41" s="168">
        <v>2.6910687104314327E-2</v>
      </c>
      <c r="AK41" s="223">
        <f t="shared" si="4"/>
        <v>8.5099064649754481E-3</v>
      </c>
      <c r="AL41" s="223">
        <v>-2.5947348546110538</v>
      </c>
      <c r="AM41" s="168">
        <v>-0.87694455597669863</v>
      </c>
      <c r="AN41" s="168">
        <v>2.9041230758568497E-2</v>
      </c>
      <c r="AO41" s="217">
        <f t="shared" si="5"/>
        <v>9.1836435251615948E-3</v>
      </c>
      <c r="AQ41" s="224">
        <v>42858</v>
      </c>
      <c r="AR41" s="223">
        <v>-28.802404445708436</v>
      </c>
      <c r="AS41" s="225">
        <v>-0.35549588395880444</v>
      </c>
      <c r="AT41" s="225">
        <v>4.3382260172258588E-2</v>
      </c>
      <c r="AU41" s="217">
        <f t="shared" si="6"/>
        <v>1.3718675219034575E-2</v>
      </c>
      <c r="AV41" s="223">
        <v>-28.443802986984217</v>
      </c>
      <c r="AW41" s="225">
        <v>1.3613817281100681E-2</v>
      </c>
      <c r="AX41" s="225">
        <v>1.7955961097448393E-2</v>
      </c>
      <c r="AY41" s="217">
        <f t="shared" si="7"/>
        <v>5.6781734645313543E-3</v>
      </c>
      <c r="BA41" s="220">
        <v>43362</v>
      </c>
      <c r="BB41" s="223">
        <v>-25.161116750554431</v>
      </c>
      <c r="BC41" s="168">
        <v>-1.4518247406824329</v>
      </c>
      <c r="BD41" s="168">
        <v>4.6414965303538017E-2</v>
      </c>
      <c r="BE41" s="223">
        <f t="shared" si="8"/>
        <v>1.4677700787686871E-2</v>
      </c>
      <c r="BF41" s="223">
        <v>-24.514973321596038</v>
      </c>
      <c r="BG41" s="168">
        <v>-0.7899632598262939</v>
      </c>
      <c r="BH41" s="168">
        <v>3.2769248086356201E-2</v>
      </c>
      <c r="BI41" s="217">
        <f t="shared" si="9"/>
        <v>1.0362546116399963E-2</v>
      </c>
      <c r="BU41" s="218">
        <v>43588</v>
      </c>
      <c r="BV41" s="54">
        <v>-21.597999999999999</v>
      </c>
      <c r="BW41" s="54">
        <v>-0.84299999999999997</v>
      </c>
      <c r="BX41" s="168">
        <v>2.7E-2</v>
      </c>
      <c r="BY41" s="217">
        <f t="shared" si="12"/>
        <v>7.4884526490405934E-3</v>
      </c>
      <c r="CA41" s="218">
        <v>43622</v>
      </c>
      <c r="CB41" s="54">
        <v>33.24</v>
      </c>
      <c r="CC41" s="54">
        <v>7.0000000000000001E-3</v>
      </c>
      <c r="CD41" s="227">
        <v>2.5000000000000001E-2</v>
      </c>
      <c r="CE41" s="217">
        <f t="shared" si="13"/>
        <v>6.9337524528153647E-3</v>
      </c>
    </row>
    <row r="42" spans="1:83" x14ac:dyDescent="0.25">
      <c r="A42" s="216"/>
      <c r="B42" s="217">
        <v>-3.5238999999999998</v>
      </c>
      <c r="C42" s="217">
        <v>-0.83689999999999998</v>
      </c>
      <c r="D42" s="217">
        <v>3.1E-2</v>
      </c>
      <c r="E42" s="217">
        <v>9.7999999999999997E-3</v>
      </c>
      <c r="G42" s="246" t="s">
        <v>551</v>
      </c>
      <c r="H42" s="166">
        <v>0.92380396295657419</v>
      </c>
      <c r="I42" s="247"/>
      <c r="J42" s="245"/>
      <c r="W42" s="232">
        <v>-4.3610776278250164E-4</v>
      </c>
      <c r="X42" s="232">
        <v>-3.7434343045521463E-2</v>
      </c>
      <c r="AG42" s="220">
        <v>42809</v>
      </c>
      <c r="AH42" s="223">
        <v>-25.289819594800967</v>
      </c>
      <c r="AI42" s="168">
        <v>-1.1250361986221498</v>
      </c>
      <c r="AJ42" s="168">
        <v>3.4850038928229229E-2</v>
      </c>
      <c r="AK42" s="223">
        <f t="shared" si="4"/>
        <v>1.1020549955873765E-2</v>
      </c>
      <c r="AL42" s="223">
        <v>-25.015254454492826</v>
      </c>
      <c r="AM42" s="168">
        <v>-0.84366303849871027</v>
      </c>
      <c r="AN42" s="168">
        <v>2.0996686210675318E-2</v>
      </c>
      <c r="AO42" s="217">
        <f t="shared" si="5"/>
        <v>6.6397351741584012E-3</v>
      </c>
      <c r="AQ42" s="224">
        <v>42864</v>
      </c>
      <c r="AR42" s="223">
        <v>-6.3643878278727799</v>
      </c>
      <c r="AS42" s="225">
        <v>-6.9868996406736161E-2</v>
      </c>
      <c r="AT42" s="225">
        <v>2.4859536036870022E-2</v>
      </c>
      <c r="AU42" s="217">
        <f t="shared" si="6"/>
        <v>7.8612755451544832E-3</v>
      </c>
      <c r="AV42" s="223">
        <v>-6.2907842003325687</v>
      </c>
      <c r="AW42" s="225">
        <v>4.2020129841457169E-3</v>
      </c>
      <c r="AX42" s="225">
        <v>1.3565825419021162E-2</v>
      </c>
      <c r="AY42" s="217">
        <f t="shared" si="7"/>
        <v>4.2898906664314961E-3</v>
      </c>
      <c r="BA42" s="220">
        <v>43365</v>
      </c>
      <c r="BB42" s="223">
        <v>17.641871146847183</v>
      </c>
      <c r="BC42" s="168">
        <v>-0.27107541256379669</v>
      </c>
      <c r="BD42" s="168">
        <v>5.1910300271137473E-2</v>
      </c>
      <c r="BE42" s="223">
        <f t="shared" si="8"/>
        <v>1.6415478288005058E-2</v>
      </c>
      <c r="BF42" s="223">
        <v>17.077312291592186</v>
      </c>
      <c r="BG42" s="168">
        <v>-0.82569653680186639</v>
      </c>
      <c r="BH42" s="168">
        <v>2.5936097170838755E-2</v>
      </c>
      <c r="BI42" s="217">
        <f t="shared" si="9"/>
        <v>8.20171406752997E-3</v>
      </c>
      <c r="BK42" s="16" t="s">
        <v>543</v>
      </c>
      <c r="BU42" s="218">
        <v>43591</v>
      </c>
      <c r="BV42" s="54">
        <v>-1.4119999999999999</v>
      </c>
      <c r="BW42" s="54">
        <v>-0.86099999999999999</v>
      </c>
      <c r="BX42" s="168">
        <v>1.9E-2</v>
      </c>
      <c r="BY42" s="217">
        <f t="shared" si="12"/>
        <v>5.2696518641396767E-3</v>
      </c>
      <c r="CA42" s="218">
        <v>43627</v>
      </c>
      <c r="CB42" s="54">
        <v>-3.46</v>
      </c>
      <c r="CC42" s="54">
        <v>1.2999999999999999E-2</v>
      </c>
      <c r="CD42" s="227">
        <v>2.3E-2</v>
      </c>
      <c r="CE42" s="217">
        <f t="shared" si="13"/>
        <v>6.3790522565901351E-3</v>
      </c>
    </row>
    <row r="43" spans="1:83" x14ac:dyDescent="0.25">
      <c r="A43" s="216">
        <v>41348</v>
      </c>
      <c r="B43" s="217">
        <v>-36.610199999999999</v>
      </c>
      <c r="C43" s="217">
        <v>-1.3994</v>
      </c>
      <c r="D43" s="217">
        <v>1.7999999999999999E-2</v>
      </c>
      <c r="E43" s="217">
        <v>5.7000000000000002E-3</v>
      </c>
      <c r="G43" s="248" t="s">
        <v>495</v>
      </c>
      <c r="H43" s="163">
        <v>1.72E-2</v>
      </c>
      <c r="I43" s="249"/>
      <c r="J43" s="250"/>
      <c r="W43" s="232">
        <v>1.5504809465848732E-4</v>
      </c>
      <c r="X43" s="232">
        <v>2.9407546201759751E-3</v>
      </c>
      <c r="AG43" s="220">
        <v>42810</v>
      </c>
      <c r="AH43" s="223">
        <v>17.611631592392524</v>
      </c>
      <c r="AI43" s="168">
        <v>-0.64106162577009607</v>
      </c>
      <c r="AJ43" s="168">
        <v>1.7977943532413689E-2</v>
      </c>
      <c r="AK43" s="223">
        <f t="shared" si="4"/>
        <v>5.6851249208320406E-3</v>
      </c>
      <c r="AL43" s="223">
        <v>17.391120970100108</v>
      </c>
      <c r="AM43" s="168">
        <v>-0.85761714516664644</v>
      </c>
      <c r="AN43" s="168">
        <v>1.0949195262607328E-2</v>
      </c>
      <c r="AO43" s="217">
        <f t="shared" si="5"/>
        <v>3.4624395575764606E-3</v>
      </c>
      <c r="AQ43" s="224">
        <v>42879</v>
      </c>
      <c r="AR43" s="223">
        <v>-6.4182084247263571</v>
      </c>
      <c r="AS43" s="225">
        <v>-3.1226135927570186E-2</v>
      </c>
      <c r="AT43" s="225">
        <v>2.9920229347006375E-2</v>
      </c>
      <c r="AU43" s="217">
        <f t="shared" si="6"/>
        <v>9.4616072851152581E-3</v>
      </c>
      <c r="AV43" s="223">
        <v>-6.3685739068331957</v>
      </c>
      <c r="AW43" s="225">
        <v>1.8728419864991554E-2</v>
      </c>
      <c r="AX43" s="225">
        <v>2.8023992514349085E-2</v>
      </c>
      <c r="AY43" s="217">
        <f t="shared" si="7"/>
        <v>8.8619645476851992E-3</v>
      </c>
      <c r="BA43" s="220">
        <v>43370</v>
      </c>
      <c r="BB43" s="223">
        <v>-1.4533970477143263</v>
      </c>
      <c r="BC43" s="168">
        <v>-0.81010661726923483</v>
      </c>
      <c r="BD43" s="168">
        <v>4.1630029807868341E-2</v>
      </c>
      <c r="BE43" s="223">
        <f t="shared" si="8"/>
        <v>1.3164571325356577E-2</v>
      </c>
      <c r="BF43" s="223">
        <v>-1.4764744132842047</v>
      </c>
      <c r="BG43" s="168">
        <v>-0.83319868207620418</v>
      </c>
      <c r="BH43" s="168">
        <v>2.167638508546383E-2</v>
      </c>
      <c r="BI43" s="217">
        <f t="shared" si="9"/>
        <v>6.854674830896931E-3</v>
      </c>
      <c r="BK43" s="232">
        <v>-5.7402708539868504E-4</v>
      </c>
      <c r="BL43" s="232">
        <v>-0.82048836218862542</v>
      </c>
      <c r="BU43" s="218">
        <v>43593</v>
      </c>
      <c r="BV43" s="54">
        <v>18.966999999999999</v>
      </c>
      <c r="BW43" s="54">
        <v>-0.85699999999999998</v>
      </c>
      <c r="BX43" s="168">
        <v>1.9E-2</v>
      </c>
      <c r="BY43" s="217">
        <f t="shared" si="12"/>
        <v>5.2696518641396767E-3</v>
      </c>
      <c r="CA43" s="218">
        <v>43630</v>
      </c>
      <c r="CB43" s="54">
        <v>-27.497</v>
      </c>
      <c r="CC43" s="54">
        <v>-2E-3</v>
      </c>
      <c r="CD43" s="227">
        <v>2.7E-2</v>
      </c>
      <c r="CE43" s="217">
        <f t="shared" si="13"/>
        <v>7.4884526490405934E-3</v>
      </c>
    </row>
    <row r="44" spans="1:83" x14ac:dyDescent="0.25">
      <c r="A44" s="216"/>
      <c r="B44" s="217">
        <v>-36.761200000000002</v>
      </c>
      <c r="C44" s="217">
        <v>-1.4255</v>
      </c>
      <c r="D44" s="217">
        <v>0.03</v>
      </c>
      <c r="E44" s="217">
        <v>9.4999999999999998E-3</v>
      </c>
      <c r="W44" s="232">
        <v>0.30532576480346613</v>
      </c>
      <c r="X44" s="232">
        <v>1.2945151259610238E-2</v>
      </c>
      <c r="AG44" s="220">
        <v>42811</v>
      </c>
      <c r="AH44" s="223">
        <v>-4.6415881324716342</v>
      </c>
      <c r="AI44" s="168">
        <v>-0.91184546670296385</v>
      </c>
      <c r="AJ44" s="168">
        <v>5.8520670803941015E-2</v>
      </c>
      <c r="AK44" s="223">
        <f t="shared" si="4"/>
        <v>1.8505860994137056E-2</v>
      </c>
      <c r="AL44" s="223">
        <v>-4.5874620672740942</v>
      </c>
      <c r="AM44" s="168">
        <v>-0.85751573951798399</v>
      </c>
      <c r="AN44" s="168">
        <v>2.285364517174877E-2</v>
      </c>
      <c r="AO44" s="217">
        <f t="shared" si="5"/>
        <v>7.2269571580036076E-3</v>
      </c>
      <c r="AQ44" s="224">
        <v>42893</v>
      </c>
      <c r="AR44" s="223">
        <v>-28.811365382529619</v>
      </c>
      <c r="AS44" s="225">
        <v>-0.35218499807639436</v>
      </c>
      <c r="AT44" s="225">
        <v>2.5854523240694066E-2</v>
      </c>
      <c r="AU44" s="217">
        <f t="shared" si="6"/>
        <v>8.1759181258351018E-3</v>
      </c>
      <c r="AV44" s="223">
        <v>-28.469339313631746</v>
      </c>
      <c r="AW44" s="225">
        <v>-1.3056675390182119E-4</v>
      </c>
      <c r="AX44" s="225">
        <v>2.631045774713122E-2</v>
      </c>
      <c r="AY44" s="217">
        <f t="shared" si="7"/>
        <v>8.3200972762557113E-3</v>
      </c>
      <c r="BA44" s="220">
        <v>43371</v>
      </c>
      <c r="BB44" s="223">
        <v>17.384921597583421</v>
      </c>
      <c r="BC44" s="168">
        <v>-0.30043440538711874</v>
      </c>
      <c r="BD44" s="168">
        <v>3.8258447708330201E-2</v>
      </c>
      <c r="BE44" s="223">
        <f t="shared" si="8"/>
        <v>1.2098383450077271E-2</v>
      </c>
      <c r="BF44" s="223">
        <v>16.87605274666948</v>
      </c>
      <c r="BG44" s="168">
        <v>-0.80045744748372738</v>
      </c>
      <c r="BH44" s="168">
        <v>1.1134727169013524E-2</v>
      </c>
      <c r="BI44" s="217">
        <f t="shared" si="9"/>
        <v>3.5211098978641369E-3</v>
      </c>
      <c r="BK44" s="232">
        <v>1.334098823877684E-4</v>
      </c>
      <c r="BL44" s="232">
        <v>2.4532086925078359E-3</v>
      </c>
      <c r="BU44" s="218">
        <v>43595</v>
      </c>
      <c r="BV44" s="54">
        <v>-21.706</v>
      </c>
      <c r="BW44" s="54">
        <v>-0.878</v>
      </c>
      <c r="BX44" s="168">
        <v>2.1999999999999999E-2</v>
      </c>
      <c r="BY44" s="217">
        <f t="shared" si="12"/>
        <v>6.1017021584775207E-3</v>
      </c>
      <c r="CA44" s="218">
        <v>43634</v>
      </c>
      <c r="CB44" s="54">
        <v>33.450000000000003</v>
      </c>
      <c r="CC44" s="54">
        <v>1.0999999999999999E-2</v>
      </c>
      <c r="CD44" s="227">
        <v>2.1000000000000001E-2</v>
      </c>
      <c r="CE44" s="217">
        <f t="shared" si="13"/>
        <v>5.8243520603649063E-3</v>
      </c>
    </row>
    <row r="45" spans="1:83" x14ac:dyDescent="0.25">
      <c r="A45" s="216">
        <v>41351</v>
      </c>
      <c r="B45" s="217">
        <v>16.740500000000001</v>
      </c>
      <c r="C45" s="217">
        <v>-0.53380000000000005</v>
      </c>
      <c r="D45" s="217">
        <v>3.0700000000000002E-2</v>
      </c>
      <c r="E45" s="217">
        <v>9.7000000000000003E-3</v>
      </c>
      <c r="G45" s="16"/>
      <c r="W45" s="233">
        <v>7.9114259432804888</v>
      </c>
      <c r="X45" s="89">
        <v>18</v>
      </c>
      <c r="AG45" s="220">
        <v>42815</v>
      </c>
      <c r="AH45" s="223">
        <v>-25.630545755585494</v>
      </c>
      <c r="AI45" s="168">
        <v>-1.1565801538110532</v>
      </c>
      <c r="AJ45" s="168">
        <v>4.3545509511378443E-2</v>
      </c>
      <c r="AK45" s="223">
        <f t="shared" si="4"/>
        <v>1.3770299192848171E-2</v>
      </c>
      <c r="AL45" s="223">
        <v>-25.344127413837903</v>
      </c>
      <c r="AM45" s="168">
        <v>-0.86296665857315236</v>
      </c>
      <c r="AN45" s="168">
        <v>1.4043532583023498E-2</v>
      </c>
      <c r="AO45" s="217">
        <f t="shared" si="5"/>
        <v>4.4409549357141941E-3</v>
      </c>
      <c r="AQ45" s="224">
        <v>42899</v>
      </c>
      <c r="AR45" s="223">
        <v>31.575680273669189</v>
      </c>
      <c r="AS45" s="225">
        <v>0.37534777231855732</v>
      </c>
      <c r="AT45" s="225">
        <v>4.5611072612353025E-2</v>
      </c>
      <c r="AU45" s="217">
        <f t="shared" si="6"/>
        <v>1.4423487597836177E-2</v>
      </c>
      <c r="AV45" s="223">
        <v>31.17904775865145</v>
      </c>
      <c r="AW45" s="225">
        <v>-9.288704347942333E-3</v>
      </c>
      <c r="AX45" s="225">
        <v>1.6200857485011679E-2</v>
      </c>
      <c r="AY45" s="217">
        <f t="shared" si="7"/>
        <v>5.1231609700424108E-3</v>
      </c>
      <c r="BA45" s="220">
        <v>43374</v>
      </c>
      <c r="BB45" s="223">
        <v>-26.401902711672442</v>
      </c>
      <c r="BC45" s="168">
        <v>-1.5347814242735032</v>
      </c>
      <c r="BD45" s="168">
        <v>6.3759660877518873E-2</v>
      </c>
      <c r="BE45" s="223">
        <f t="shared" si="8"/>
        <v>2.0162575121288974E-2</v>
      </c>
      <c r="BF45" s="223">
        <v>-25.679707359930092</v>
      </c>
      <c r="BG45" s="168">
        <v>-0.79413769560297975</v>
      </c>
      <c r="BH45" s="168">
        <v>1.0393782644692439E-2</v>
      </c>
      <c r="BI45" s="217">
        <f t="shared" si="9"/>
        <v>3.2868026661956712E-3</v>
      </c>
      <c r="BK45" s="232">
        <v>0.3275944118391183</v>
      </c>
      <c r="BL45" s="232">
        <v>1.5151145784953987E-2</v>
      </c>
      <c r="BU45" s="218">
        <v>43599</v>
      </c>
      <c r="BV45" s="54">
        <v>-2.02</v>
      </c>
      <c r="BW45" s="54">
        <v>-0.874</v>
      </c>
      <c r="BX45" s="168">
        <v>2.5000000000000001E-2</v>
      </c>
      <c r="BY45" s="217">
        <f t="shared" si="12"/>
        <v>6.9337524528153647E-3</v>
      </c>
      <c r="CA45" s="218">
        <v>43637</v>
      </c>
      <c r="CB45" s="54">
        <v>-3.3679999999999999</v>
      </c>
      <c r="CC45" s="54">
        <v>4.0000000000000001E-3</v>
      </c>
      <c r="CD45" s="227">
        <v>2.7E-2</v>
      </c>
      <c r="CE45" s="217">
        <f t="shared" si="13"/>
        <v>7.4884526490405934E-3</v>
      </c>
    </row>
    <row r="46" spans="1:83" x14ac:dyDescent="0.25">
      <c r="A46" s="216"/>
      <c r="B46" s="217">
        <v>16.7239</v>
      </c>
      <c r="C46" s="217">
        <v>-0.53410000000000002</v>
      </c>
      <c r="D46" s="217">
        <v>1.7500000000000002E-2</v>
      </c>
      <c r="E46" s="217">
        <v>5.4999999999999997E-3</v>
      </c>
      <c r="G46" s="16"/>
      <c r="H46" s="16"/>
      <c r="I46" s="16"/>
      <c r="W46" s="232">
        <v>1.3257725595846063E-3</v>
      </c>
      <c r="X46" s="232">
        <v>3.0163849404153936E-3</v>
      </c>
      <c r="AG46" s="220">
        <v>42818</v>
      </c>
      <c r="AH46" s="223">
        <v>18.039106002970858</v>
      </c>
      <c r="AI46" s="168">
        <v>-0.67441376443406076</v>
      </c>
      <c r="AJ46" s="168">
        <v>2.9065364105274751E-2</v>
      </c>
      <c r="AK46" s="223">
        <f t="shared" si="4"/>
        <v>9.1912751594770241E-3</v>
      </c>
      <c r="AL46" s="223">
        <v>17.848867171306868</v>
      </c>
      <c r="AM46" s="168">
        <v>-0.86115629996368026</v>
      </c>
      <c r="AN46" s="168">
        <v>2.8733044420163029E-2</v>
      </c>
      <c r="AO46" s="217">
        <f t="shared" si="5"/>
        <v>9.0861864478507248E-3</v>
      </c>
      <c r="AQ46" s="224">
        <v>42907</v>
      </c>
      <c r="AR46" s="223">
        <v>-28.782900924820733</v>
      </c>
      <c r="AS46" s="225">
        <v>-0.35451670695551751</v>
      </c>
      <c r="AT46" s="225">
        <v>2.9347042282115095E-2</v>
      </c>
      <c r="AU46" s="217">
        <f t="shared" si="6"/>
        <v>9.2803496200749413E-3</v>
      </c>
      <c r="AV46" s="223">
        <v>-28.459059165658108</v>
      </c>
      <c r="AW46" s="225">
        <v>-2.1191099828306265E-2</v>
      </c>
      <c r="AX46" s="225">
        <v>1.5273598023799028E-2</v>
      </c>
      <c r="AY46" s="217">
        <f t="shared" si="7"/>
        <v>4.8299357821051572E-3</v>
      </c>
      <c r="BA46" s="220">
        <v>43378</v>
      </c>
      <c r="BB46" s="223">
        <v>-0.8422693903681957</v>
      </c>
      <c r="BC46" s="168">
        <v>-0.80647112507044549</v>
      </c>
      <c r="BD46" s="168">
        <v>4.9481317744272134E-2</v>
      </c>
      <c r="BE46" s="223">
        <f t="shared" si="8"/>
        <v>1.5647366569840497E-2</v>
      </c>
      <c r="BF46" s="223">
        <v>-0.87028052879909112</v>
      </c>
      <c r="BG46" s="168">
        <v>-0.83448325094865616</v>
      </c>
      <c r="BH46" s="168">
        <v>1.5046535835814024E-2</v>
      </c>
      <c r="BI46" s="217">
        <f t="shared" si="9"/>
        <v>4.7581324136517639E-3</v>
      </c>
      <c r="BK46" s="233">
        <v>18.51351010323253</v>
      </c>
      <c r="BL46" s="89">
        <v>38</v>
      </c>
      <c r="BU46" s="218">
        <v>43600</v>
      </c>
      <c r="BV46" s="54">
        <v>17.257999999999999</v>
      </c>
      <c r="BW46" s="54">
        <v>-0.88600000000000001</v>
      </c>
      <c r="BX46" s="168">
        <v>2.8000000000000001E-2</v>
      </c>
      <c r="BY46" s="217">
        <f t="shared" si="12"/>
        <v>7.7658027471532078E-3</v>
      </c>
      <c r="CA46" s="218">
        <v>43641</v>
      </c>
      <c r="CB46" s="54">
        <v>-27.919</v>
      </c>
      <c r="CC46" s="54">
        <v>2.3E-2</v>
      </c>
      <c r="CD46" s="227">
        <v>2.8000000000000001E-2</v>
      </c>
      <c r="CE46" s="217">
        <f t="shared" si="13"/>
        <v>7.7658027471532078E-3</v>
      </c>
    </row>
    <row r="47" spans="1:83" x14ac:dyDescent="0.25">
      <c r="A47" s="216">
        <v>41353</v>
      </c>
      <c r="B47" s="217">
        <v>-2.5613000000000001</v>
      </c>
      <c r="C47" s="217">
        <v>-0.81499999999999995</v>
      </c>
      <c r="D47" s="217">
        <v>3.2899999999999999E-2</v>
      </c>
      <c r="E47" s="217">
        <v>1.04E-2</v>
      </c>
      <c r="G47" s="16"/>
      <c r="H47" s="16"/>
      <c r="I47" s="16"/>
      <c r="AA47" s="21"/>
      <c r="AB47" s="21"/>
      <c r="AC47" s="21"/>
      <c r="AD47" s="21"/>
      <c r="AG47" s="220">
        <v>42818</v>
      </c>
      <c r="AH47" s="223">
        <v>-1.6289790187450062</v>
      </c>
      <c r="AI47" s="168">
        <v>-0.84753221440780968</v>
      </c>
      <c r="AJ47" s="168">
        <v>2.6038764305213045E-2</v>
      </c>
      <c r="AK47" s="223">
        <f t="shared" si="4"/>
        <v>8.2341802660765018E-3</v>
      </c>
      <c r="AL47" s="223">
        <v>-1.6374117762028537</v>
      </c>
      <c r="AM47" s="168">
        <v>-0.85597183390740827</v>
      </c>
      <c r="AN47" s="168">
        <v>1.9780634335761323E-2</v>
      </c>
      <c r="AO47" s="217">
        <f t="shared" si="5"/>
        <v>6.2551858063937616E-3</v>
      </c>
      <c r="AQ47" s="224">
        <v>42908</v>
      </c>
      <c r="AR47" s="223">
        <v>-7.5970197267561277</v>
      </c>
      <c r="AS47" s="225">
        <v>-9.9969381998296233E-2</v>
      </c>
      <c r="AT47" s="225">
        <v>2.3718863694737437E-2</v>
      </c>
      <c r="AU47" s="217">
        <f t="shared" si="6"/>
        <v>7.500563278644702E-3</v>
      </c>
      <c r="AV47" s="223">
        <v>-7.5109841154874912</v>
      </c>
      <c r="AW47" s="225">
        <v>-1.3282265547044666E-2</v>
      </c>
      <c r="AX47" s="225">
        <v>1.4588320412069032E-2</v>
      </c>
      <c r="AY47" s="217">
        <f t="shared" si="7"/>
        <v>4.613231973846426E-3</v>
      </c>
      <c r="BA47" s="220">
        <v>43382</v>
      </c>
      <c r="BB47" s="223">
        <v>18.101718496446409</v>
      </c>
      <c r="BC47" s="168">
        <v>-0.29097810372433275</v>
      </c>
      <c r="BD47" s="168">
        <v>4.2383935486933977E-2</v>
      </c>
      <c r="BE47" s="223">
        <f t="shared" si="8"/>
        <v>1.3402977234034911E-2</v>
      </c>
      <c r="BF47" s="223">
        <v>17.571917747854361</v>
      </c>
      <c r="BG47" s="168">
        <v>-0.81120753851224825</v>
      </c>
      <c r="BH47" s="168">
        <v>2.0326314527298273E-2</v>
      </c>
      <c r="BI47" s="217">
        <f t="shared" si="9"/>
        <v>6.4277450343231315E-3</v>
      </c>
      <c r="BK47" s="232">
        <v>4.2499098857642029E-3</v>
      </c>
      <c r="BL47" s="232">
        <v>8.7231743066833005E-3</v>
      </c>
      <c r="BU47" s="218">
        <v>43601</v>
      </c>
      <c r="BV47" s="54">
        <v>-25.434000000000001</v>
      </c>
      <c r="BW47" s="54">
        <v>-0.875</v>
      </c>
      <c r="BX47" s="168">
        <v>0.03</v>
      </c>
      <c r="BY47" s="217">
        <f t="shared" si="12"/>
        <v>8.3205029433784366E-3</v>
      </c>
      <c r="CA47" s="218">
        <v>43643</v>
      </c>
      <c r="CB47" s="54">
        <v>34.218000000000004</v>
      </c>
      <c r="CC47" s="54">
        <v>0.01</v>
      </c>
      <c r="CD47" s="227">
        <v>2.5999999999999999E-2</v>
      </c>
      <c r="CE47" s="217">
        <f t="shared" si="13"/>
        <v>7.2111025509279782E-3</v>
      </c>
    </row>
    <row r="48" spans="1:83" x14ac:dyDescent="0.25">
      <c r="A48" s="216"/>
      <c r="B48" s="217">
        <v>-2.6945000000000001</v>
      </c>
      <c r="C48" s="217">
        <v>-0.82350000000000001</v>
      </c>
      <c r="D48" s="217">
        <v>1.9400000000000001E-2</v>
      </c>
      <c r="E48" s="217">
        <v>6.1000000000000004E-3</v>
      </c>
      <c r="G48" s="16"/>
      <c r="H48" s="16"/>
      <c r="I48" s="16"/>
      <c r="W48" s="235"/>
      <c r="X48" s="236"/>
      <c r="Y48" s="237" t="s">
        <v>545</v>
      </c>
      <c r="Z48" s="238" t="s">
        <v>546</v>
      </c>
      <c r="AA48" s="251"/>
      <c r="AB48" s="251"/>
      <c r="AC48" s="251"/>
      <c r="AD48" s="21"/>
      <c r="AG48" s="220">
        <v>42821</v>
      </c>
      <c r="AH48" s="223">
        <v>17.026805539264529</v>
      </c>
      <c r="AI48" s="168">
        <v>-0.68554622865680914</v>
      </c>
      <c r="AJ48" s="168">
        <v>2.4668267252229585E-2</v>
      </c>
      <c r="AK48" s="223">
        <f t="shared" si="4"/>
        <v>7.8007910446788826E-3</v>
      </c>
      <c r="AL48" s="223">
        <v>16.853329095117822</v>
      </c>
      <c r="AM48" s="168">
        <v>-0.85600150547400133</v>
      </c>
      <c r="AN48" s="168">
        <v>1.1324854344910188E-2</v>
      </c>
      <c r="AO48" s="217">
        <f t="shared" si="5"/>
        <v>3.581233389957029E-3</v>
      </c>
      <c r="AQ48" s="224">
        <v>42913</v>
      </c>
      <c r="AR48" s="223">
        <v>31.153341692573218</v>
      </c>
      <c r="AS48" s="225">
        <v>0.34039535895306672</v>
      </c>
      <c r="AT48" s="225">
        <v>2.4717294949471929E-2</v>
      </c>
      <c r="AU48" s="217">
        <f t="shared" si="6"/>
        <v>7.8162949638507784E-3</v>
      </c>
      <c r="AV48" s="223">
        <v>30.786061309646122</v>
      </c>
      <c r="AW48" s="225">
        <v>-1.5911706760405892E-2</v>
      </c>
      <c r="AX48" s="225">
        <v>2.0233641511097199E-2</v>
      </c>
      <c r="AY48" s="217">
        <f t="shared" si="7"/>
        <v>6.3984392534398235E-3</v>
      </c>
      <c r="BA48" s="220">
        <v>43383</v>
      </c>
      <c r="BB48" s="223">
        <v>-25.852099313887926</v>
      </c>
      <c r="BC48" s="168">
        <v>-1.5381061687540349</v>
      </c>
      <c r="BD48" s="168">
        <v>3.1481021860820836E-2</v>
      </c>
      <c r="BE48" s="223">
        <f t="shared" si="8"/>
        <v>9.9551732149746105E-3</v>
      </c>
      <c r="BF48" s="223">
        <v>-25.132732781053541</v>
      </c>
      <c r="BG48" s="168">
        <v>-0.80078120740614323</v>
      </c>
      <c r="BH48" s="168">
        <v>2.0302512554552562E-2</v>
      </c>
      <c r="BI48" s="217">
        <f t="shared" si="9"/>
        <v>6.420218189654962E-3</v>
      </c>
      <c r="BU48" s="218">
        <v>43605</v>
      </c>
      <c r="BV48" s="54">
        <v>-1.3740000000000001</v>
      </c>
      <c r="BW48" s="54">
        <v>-0.87</v>
      </c>
      <c r="BX48" s="168">
        <v>2.5000000000000001E-2</v>
      </c>
      <c r="BY48" s="217">
        <f t="shared" si="12"/>
        <v>6.9337524528153647E-3</v>
      </c>
      <c r="CA48" s="218">
        <v>43647</v>
      </c>
      <c r="CB48" s="54">
        <v>-27.756</v>
      </c>
      <c r="CC48" s="54">
        <v>2.9000000000000001E-2</v>
      </c>
      <c r="CD48" s="227">
        <v>2.3E-2</v>
      </c>
      <c r="CE48" s="217">
        <f t="shared" si="13"/>
        <v>6.3790522565901351E-3</v>
      </c>
    </row>
    <row r="49" spans="1:83" x14ac:dyDescent="0.25">
      <c r="A49" s="216">
        <v>41355</v>
      </c>
      <c r="B49" s="217">
        <v>-36.562800000000003</v>
      </c>
      <c r="C49" s="217">
        <v>-1.3447</v>
      </c>
      <c r="D49" s="217">
        <v>2.6200000000000001E-2</v>
      </c>
      <c r="E49" s="217">
        <v>8.3000000000000001E-3</v>
      </c>
      <c r="G49" s="16"/>
      <c r="H49" s="252"/>
      <c r="I49" s="16"/>
      <c r="W49" s="239" t="s">
        <v>547</v>
      </c>
      <c r="X49" s="21"/>
      <c r="Y49" s="196">
        <f>X35</f>
        <v>-0.85255473298014184</v>
      </c>
      <c r="Z49" s="240">
        <f>X42</f>
        <v>-3.7434343045521463E-2</v>
      </c>
      <c r="AA49" s="196"/>
      <c r="AB49" s="196"/>
      <c r="AC49" s="196"/>
      <c r="AD49" s="21"/>
      <c r="AG49" s="220">
        <v>42823</v>
      </c>
      <c r="AH49" s="223">
        <v>-25.341122667987097</v>
      </c>
      <c r="AI49" s="168">
        <v>-1.1176173050649982</v>
      </c>
      <c r="AJ49" s="168">
        <v>3.6060567196821845E-2</v>
      </c>
      <c r="AK49" s="223">
        <f t="shared" si="4"/>
        <v>1.140335260595104E-2</v>
      </c>
      <c r="AL49" s="223">
        <v>-25.075623173046566</v>
      </c>
      <c r="AM49" s="168">
        <v>-0.84551821701648922</v>
      </c>
      <c r="AN49" s="168">
        <v>3.445026409907577E-2</v>
      </c>
      <c r="AO49" s="217">
        <f t="shared" si="5"/>
        <v>1.0894130054740804E-2</v>
      </c>
      <c r="AQ49" s="224">
        <v>42915</v>
      </c>
      <c r="AR49" s="223">
        <v>-30.479842229234002</v>
      </c>
      <c r="AS49" s="225">
        <v>-0.46437326844160631</v>
      </c>
      <c r="AT49" s="225">
        <v>3.9688143642155164E-2</v>
      </c>
      <c r="AU49" s="217">
        <f t="shared" si="6"/>
        <v>1.2550493001314098E-2</v>
      </c>
      <c r="AV49" s="223">
        <v>-30.082921500929853</v>
      </c>
      <c r="AW49" s="225">
        <v>-5.5158437962630549E-2</v>
      </c>
      <c r="AX49" s="225">
        <v>2.4962689091718174E-2</v>
      </c>
      <c r="AY49" s="217">
        <f t="shared" si="7"/>
        <v>7.8938954052469278E-3</v>
      </c>
      <c r="BA49" s="220">
        <v>43383</v>
      </c>
      <c r="BB49" s="223">
        <v>-1.3166682699869192</v>
      </c>
      <c r="BC49" s="168">
        <v>-0.81934409302404421</v>
      </c>
      <c r="BD49" s="168">
        <v>2.976110612444181E-2</v>
      </c>
      <c r="BE49" s="223">
        <f t="shared" si="8"/>
        <v>9.4112881039222669E-3</v>
      </c>
      <c r="BF49" s="223">
        <v>-1.3243726025798144</v>
      </c>
      <c r="BG49" s="168">
        <v>-0.82705231221622477</v>
      </c>
      <c r="BH49" s="168">
        <v>2.5189409564939931E-2</v>
      </c>
      <c r="BI49" s="217">
        <f t="shared" si="9"/>
        <v>7.965590714004123E-3</v>
      </c>
      <c r="BK49" s="16" t="s">
        <v>544</v>
      </c>
      <c r="BU49" s="218">
        <v>43607</v>
      </c>
      <c r="BV49" s="54">
        <v>18.469000000000001</v>
      </c>
      <c r="BW49" s="54">
        <v>-0.88100000000000001</v>
      </c>
      <c r="BX49" s="168">
        <v>2.8000000000000001E-2</v>
      </c>
      <c r="BY49" s="217">
        <f t="shared" si="12"/>
        <v>7.7658027471532078E-3</v>
      </c>
      <c r="CA49" s="218">
        <v>43650</v>
      </c>
      <c r="CB49" s="54">
        <v>-3.1469999999999998</v>
      </c>
      <c r="CC49" s="54">
        <v>0.01</v>
      </c>
      <c r="CD49" s="227">
        <v>0.02</v>
      </c>
      <c r="CE49" s="217">
        <f t="shared" si="13"/>
        <v>5.5470019622522919E-3</v>
      </c>
    </row>
    <row r="50" spans="1:83" x14ac:dyDescent="0.25">
      <c r="A50" s="216"/>
      <c r="B50" s="217">
        <v>-36.533499999999997</v>
      </c>
      <c r="C50" s="217">
        <v>-1.3595999999999999</v>
      </c>
      <c r="D50" s="217">
        <v>3.0200000000000001E-2</v>
      </c>
      <c r="E50" s="217">
        <v>9.4999999999999998E-3</v>
      </c>
      <c r="W50" s="241" t="s">
        <v>548</v>
      </c>
      <c r="X50" s="242"/>
      <c r="Y50" s="243">
        <v>2.6599999999999999E-2</v>
      </c>
      <c r="Z50" s="244">
        <v>0.91959999999999997</v>
      </c>
      <c r="AA50" s="85"/>
      <c r="AB50" s="85"/>
      <c r="AC50" s="85"/>
      <c r="AD50" s="21"/>
      <c r="AG50" s="220">
        <v>42824</v>
      </c>
      <c r="AH50" s="223">
        <v>-1.2286162876331597</v>
      </c>
      <c r="AI50" s="168">
        <v>-0.86035039456769025</v>
      </c>
      <c r="AJ50" s="168">
        <v>3.0959097630805121E-2</v>
      </c>
      <c r="AK50" s="223">
        <f t="shared" si="4"/>
        <v>9.7901262816866823E-3</v>
      </c>
      <c r="AL50" s="223">
        <v>-1.2483397089742341</v>
      </c>
      <c r="AM50" s="168">
        <v>-0.88008162923513156</v>
      </c>
      <c r="AN50" s="168">
        <v>1.9987347985329883E-2</v>
      </c>
      <c r="AO50" s="217">
        <f t="shared" si="5"/>
        <v>6.3205544020020149E-3</v>
      </c>
      <c r="AQ50" s="224">
        <v>42920</v>
      </c>
      <c r="AR50" s="223">
        <v>31.225959174161698</v>
      </c>
      <c r="AS50" s="225">
        <v>0.33715757800853668</v>
      </c>
      <c r="AT50" s="225">
        <v>2.6926201193420873E-2</v>
      </c>
      <c r="AU50" s="217">
        <f t="shared" si="6"/>
        <v>8.5148124507153974E-3</v>
      </c>
      <c r="AV50" s="223">
        <v>30.852983846174133</v>
      </c>
      <c r="AW50" s="225">
        <v>-2.4647602612943291E-2</v>
      </c>
      <c r="AX50" s="225">
        <v>2.8330444753465755E-2</v>
      </c>
      <c r="AY50" s="217">
        <f t="shared" si="7"/>
        <v>8.958873254651922E-3</v>
      </c>
      <c r="BA50" s="220">
        <v>43388</v>
      </c>
      <c r="BB50" s="223">
        <v>-1.4630446198227884</v>
      </c>
      <c r="BC50" s="168">
        <v>-0.81535500020417595</v>
      </c>
      <c r="BD50" s="168">
        <v>3.4609121640083465E-2</v>
      </c>
      <c r="BE50" s="223">
        <f t="shared" si="8"/>
        <v>1.0944365220048595E-2</v>
      </c>
      <c r="BF50" s="223">
        <v>-1.4841943477165778</v>
      </c>
      <c r="BG50" s="168">
        <v>-0.83651844073376969</v>
      </c>
      <c r="BH50" s="168">
        <v>1.9910573850418906E-2</v>
      </c>
      <c r="BI50" s="217">
        <f t="shared" si="9"/>
        <v>6.2962762888312419E-3</v>
      </c>
      <c r="BK50" s="232">
        <v>-6.3515844454665072E-4</v>
      </c>
      <c r="BL50" s="232">
        <v>-6.2103823284737555E-3</v>
      </c>
      <c r="BU50" s="218">
        <v>43613</v>
      </c>
      <c r="BV50" s="54">
        <v>-16.052</v>
      </c>
      <c r="BW50" s="54">
        <v>-0.85399999999999998</v>
      </c>
      <c r="BX50" s="168">
        <v>2.7E-2</v>
      </c>
      <c r="BY50" s="217">
        <f t="shared" si="12"/>
        <v>7.4884526490405934E-3</v>
      </c>
      <c r="CA50" s="218">
        <v>43655</v>
      </c>
      <c r="CB50" s="54">
        <v>33.616</v>
      </c>
      <c r="CC50" s="54">
        <v>2.8000000000000001E-2</v>
      </c>
      <c r="CD50" s="227">
        <v>2.7E-2</v>
      </c>
      <c r="CE50" s="217">
        <f t="shared" si="13"/>
        <v>7.4884526490405934E-3</v>
      </c>
    </row>
    <row r="51" spans="1:83" x14ac:dyDescent="0.25">
      <c r="A51" s="216">
        <v>41358</v>
      </c>
      <c r="B51" s="217">
        <v>16.868600000000001</v>
      </c>
      <c r="C51" s="217">
        <v>-0.45729999999999998</v>
      </c>
      <c r="D51" s="217">
        <v>3.27E-2</v>
      </c>
      <c r="E51" s="217">
        <v>1.03E-2</v>
      </c>
      <c r="W51" s="239" t="s">
        <v>549</v>
      </c>
      <c r="X51" s="21"/>
      <c r="Y51" s="21"/>
      <c r="Z51" s="245"/>
      <c r="AA51" s="21"/>
      <c r="AB51" s="21"/>
      <c r="AC51" s="21"/>
      <c r="AD51" s="21"/>
      <c r="AG51" s="220">
        <v>42829</v>
      </c>
      <c r="AH51" s="223">
        <v>-2.6407395229320292</v>
      </c>
      <c r="AI51" s="168">
        <v>-0.83791845440248669</v>
      </c>
      <c r="AJ51" s="168">
        <v>2.0743778634841316E-2</v>
      </c>
      <c r="AK51" s="223">
        <f t="shared" si="4"/>
        <v>6.5597587764436808E-3</v>
      </c>
      <c r="AL51" s="223">
        <v>-2.6638854689856268</v>
      </c>
      <c r="AM51" s="168">
        <v>-0.86110639441757897</v>
      </c>
      <c r="AN51" s="168">
        <v>2.2365890998562898E-2</v>
      </c>
      <c r="AO51" s="217">
        <f t="shared" si="5"/>
        <v>7.0727157454516494E-3</v>
      </c>
      <c r="AQ51" s="224">
        <v>42922</v>
      </c>
      <c r="AR51" s="223">
        <v>-28.893000716259813</v>
      </c>
      <c r="AS51" s="225">
        <v>-0.36226493990229069</v>
      </c>
      <c r="AT51" s="225">
        <v>2.5764618748522535E-2</v>
      </c>
      <c r="AU51" s="217">
        <f t="shared" si="6"/>
        <v>8.147487829120819E-3</v>
      </c>
      <c r="AV51" s="223">
        <v>-28.558053826445935</v>
      </c>
      <c r="AW51" s="225">
        <v>-1.7472497729378183E-2</v>
      </c>
      <c r="AX51" s="225">
        <v>1.8882350984605178E-2</v>
      </c>
      <c r="AY51" s="217">
        <f t="shared" si="7"/>
        <v>5.9711236690075352E-3</v>
      </c>
      <c r="BA51" s="220">
        <v>43390</v>
      </c>
      <c r="BB51" s="223">
        <v>-27.173131057201466</v>
      </c>
      <c r="BC51" s="168">
        <v>-1.5490270727105848</v>
      </c>
      <c r="BD51" s="168">
        <v>4.7869604103134615E-2</v>
      </c>
      <c r="BE51" s="223">
        <f t="shared" si="8"/>
        <v>1.5137697965644717E-2</v>
      </c>
      <c r="BF51" s="223">
        <v>-26.438948515787501</v>
      </c>
      <c r="BG51" s="168">
        <v>-0.79550240514157688</v>
      </c>
      <c r="BH51" s="168">
        <v>2.7812340241077808E-2</v>
      </c>
      <c r="BI51" s="217">
        <f t="shared" si="9"/>
        <v>8.7950342221362384E-3</v>
      </c>
      <c r="BK51" s="232">
        <v>1.2657589370340533E-4</v>
      </c>
      <c r="BL51" s="232">
        <v>3.7873428524067493E-3</v>
      </c>
      <c r="BU51" s="218">
        <v>43614</v>
      </c>
      <c r="BV51" s="54">
        <v>-2.15</v>
      </c>
      <c r="BW51" s="54">
        <v>-0.86399999999999999</v>
      </c>
      <c r="BX51" s="168">
        <v>0.03</v>
      </c>
      <c r="BY51" s="217">
        <f t="shared" si="12"/>
        <v>8.3205029433784366E-3</v>
      </c>
      <c r="CA51" s="218">
        <v>43657</v>
      </c>
      <c r="CB51" s="54">
        <v>-27.684999999999999</v>
      </c>
      <c r="CC51" s="54">
        <v>-1E-3</v>
      </c>
      <c r="CD51" s="227">
        <v>2.4E-2</v>
      </c>
      <c r="CE51" s="217">
        <f t="shared" si="13"/>
        <v>6.6564023547027503E-3</v>
      </c>
    </row>
    <row r="52" spans="1:83" x14ac:dyDescent="0.25">
      <c r="A52" s="216"/>
      <c r="B52" s="217">
        <v>16.805399999999999</v>
      </c>
      <c r="C52" s="217">
        <v>-0.52429999999999999</v>
      </c>
      <c r="D52" s="217">
        <v>2.29E-2</v>
      </c>
      <c r="E52" s="217">
        <v>7.3000000000000001E-3</v>
      </c>
      <c r="W52" s="253" t="s">
        <v>550</v>
      </c>
      <c r="X52" s="254">
        <v>1.0955436902659572</v>
      </c>
      <c r="Y52" s="255"/>
      <c r="Z52" s="245"/>
      <c r="AA52" s="255"/>
      <c r="AB52" s="255"/>
      <c r="AC52" s="255"/>
      <c r="AD52" s="21"/>
      <c r="AG52" s="220">
        <v>42829</v>
      </c>
      <c r="AH52" s="223">
        <v>-25.371635206148607</v>
      </c>
      <c r="AI52" s="168">
        <v>-1.1206538704766884</v>
      </c>
      <c r="AJ52" s="168">
        <v>3.574988434657074E-2</v>
      </c>
      <c r="AK52" s="223">
        <f t="shared" si="4"/>
        <v>1.1305106062276388E-2</v>
      </c>
      <c r="AL52" s="223">
        <v>-25.090468310541766</v>
      </c>
      <c r="AM52" s="168">
        <v>-0.83248983946232635</v>
      </c>
      <c r="AN52" s="168">
        <v>2.3602923289949788E-2</v>
      </c>
      <c r="AO52" s="217">
        <f t="shared" si="5"/>
        <v>7.4638997034476157E-3</v>
      </c>
      <c r="BA52" s="220">
        <v>43391</v>
      </c>
      <c r="BB52" s="223">
        <v>17.236001713443901</v>
      </c>
      <c r="BC52" s="168">
        <v>-0.23728908563814163</v>
      </c>
      <c r="BD52" s="168">
        <v>5.0609407836674634E-2</v>
      </c>
      <c r="BE52" s="223">
        <f t="shared" si="8"/>
        <v>1.6004099979626669E-2</v>
      </c>
      <c r="BF52" s="223">
        <v>16.59740170195597</v>
      </c>
      <c r="BG52" s="168">
        <v>-0.8649205325636895</v>
      </c>
      <c r="BH52" s="168">
        <v>2.3963755335153217E-2</v>
      </c>
      <c r="BI52" s="217">
        <f t="shared" si="9"/>
        <v>7.5780048150095826E-3</v>
      </c>
      <c r="BK52" s="232">
        <v>0.49199275424583111</v>
      </c>
      <c r="BL52" s="232">
        <v>1.9924073570804276E-2</v>
      </c>
      <c r="BU52" s="218">
        <v>43616</v>
      </c>
      <c r="BV52" s="54">
        <v>18.731999999999999</v>
      </c>
      <c r="BW52" s="54">
        <v>-0.88300000000000001</v>
      </c>
      <c r="BX52" s="168">
        <v>2.4E-2</v>
      </c>
      <c r="BY52" s="217">
        <f t="shared" si="12"/>
        <v>6.6564023547027503E-3</v>
      </c>
      <c r="CA52" s="256">
        <v>43662</v>
      </c>
      <c r="CB52" s="157">
        <v>-3.3109999999999999</v>
      </c>
      <c r="CC52" s="157">
        <v>2.9000000000000001E-2</v>
      </c>
      <c r="CD52" s="175">
        <v>3.3000000000000002E-2</v>
      </c>
      <c r="CE52" s="217">
        <f t="shared" si="13"/>
        <v>9.1525532377162815E-3</v>
      </c>
    </row>
    <row r="53" spans="1:83" x14ac:dyDescent="0.25">
      <c r="A53" s="216">
        <v>41361</v>
      </c>
      <c r="B53" s="217">
        <v>-2.2431999999999999</v>
      </c>
      <c r="C53" s="217">
        <v>-0.80869999999999997</v>
      </c>
      <c r="D53" s="217">
        <v>2.9000000000000001E-2</v>
      </c>
      <c r="E53" s="217">
        <v>9.1999999999999998E-3</v>
      </c>
      <c r="W53" s="253" t="s">
        <v>551</v>
      </c>
      <c r="X53" s="160">
        <v>0.96060000000000001</v>
      </c>
      <c r="Y53" s="247"/>
      <c r="Z53" s="245"/>
      <c r="AA53" s="247"/>
      <c r="AB53" s="247"/>
      <c r="AC53" s="247"/>
      <c r="AD53" s="21"/>
      <c r="AG53" s="220">
        <v>42830</v>
      </c>
      <c r="AH53" s="223">
        <v>12.665618464041348</v>
      </c>
      <c r="AI53" s="168">
        <v>-0.71627846196928169</v>
      </c>
      <c r="AJ53" s="168">
        <v>3.1767657276195224E-2</v>
      </c>
      <c r="AK53" s="223">
        <f t="shared" si="4"/>
        <v>1.0045815292039762E-2</v>
      </c>
      <c r="AL53" s="223">
        <v>12.515277901524655</v>
      </c>
      <c r="AM53" s="168">
        <v>-0.86463245150237267</v>
      </c>
      <c r="AN53" s="168">
        <v>1.5959917272654847E-2</v>
      </c>
      <c r="AO53" s="217">
        <f t="shared" si="5"/>
        <v>5.0469689849451868E-3</v>
      </c>
      <c r="AQ53" s="16" t="s">
        <v>543</v>
      </c>
      <c r="BK53" s="233">
        <v>25.180372361424403</v>
      </c>
      <c r="BL53" s="89">
        <v>26</v>
      </c>
      <c r="BU53" s="218">
        <v>43619</v>
      </c>
      <c r="BV53" s="54">
        <v>-15.911</v>
      </c>
      <c r="BW53" s="54">
        <v>-0.86799999999999999</v>
      </c>
      <c r="BX53" s="168">
        <v>2.3E-2</v>
      </c>
      <c r="BY53" s="217">
        <f t="shared" si="12"/>
        <v>6.3790522565901351E-3</v>
      </c>
      <c r="CA53" s="256">
        <v>43664</v>
      </c>
      <c r="CB53" s="157">
        <v>34.067999999999998</v>
      </c>
      <c r="CC53" s="157">
        <v>0.02</v>
      </c>
      <c r="CD53" s="175">
        <v>2.1999999999999999E-2</v>
      </c>
      <c r="CE53" s="217">
        <f t="shared" si="13"/>
        <v>6.1017021584775207E-3</v>
      </c>
    </row>
    <row r="54" spans="1:83" x14ac:dyDescent="0.25">
      <c r="W54" s="258" t="s">
        <v>495</v>
      </c>
      <c r="X54" s="259">
        <v>-4.0000000000000002E-4</v>
      </c>
      <c r="Y54" s="249"/>
      <c r="Z54" s="250"/>
      <c r="AA54" s="247"/>
      <c r="AB54" s="247"/>
      <c r="AC54" s="247"/>
      <c r="AD54" s="21"/>
      <c r="AG54" s="220">
        <v>42832</v>
      </c>
      <c r="AH54" s="223">
        <v>-26.206879927833036</v>
      </c>
      <c r="AI54" s="168">
        <v>-1.1359458434596239</v>
      </c>
      <c r="AJ54" s="168">
        <v>1.9138797842224574E-2</v>
      </c>
      <c r="AK54" s="223">
        <f t="shared" si="4"/>
        <v>6.0522192858945547E-3</v>
      </c>
      <c r="AL54" s="223">
        <v>-25.913999644265921</v>
      </c>
      <c r="AM54" s="168">
        <v>-0.83552409451915788</v>
      </c>
      <c r="AN54" s="168">
        <v>2.0610687191757328E-2</v>
      </c>
      <c r="AO54" s="217">
        <f t="shared" si="5"/>
        <v>6.5176715667212741E-3</v>
      </c>
      <c r="AQ54" s="232">
        <v>-3.0010938605125749E-4</v>
      </c>
      <c r="AR54" s="232">
        <v>-0.85998595681215284</v>
      </c>
      <c r="BK54" s="232">
        <v>9.9958198745818284E-3</v>
      </c>
      <c r="BL54" s="232">
        <v>1.0321186399025356E-2</v>
      </c>
      <c r="BU54" s="218">
        <v>43621</v>
      </c>
      <c r="BV54" s="54">
        <v>-2.2490000000000001</v>
      </c>
      <c r="BW54" s="54">
        <v>-0.86399999999999999</v>
      </c>
      <c r="BX54" s="168">
        <v>2.3E-2</v>
      </c>
      <c r="BY54" s="217">
        <f t="shared" si="12"/>
        <v>6.3790522565901351E-3</v>
      </c>
      <c r="CA54" s="256">
        <v>43670</v>
      </c>
      <c r="CB54" s="157">
        <v>-27.739000000000001</v>
      </c>
      <c r="CC54" s="157">
        <v>2.1000000000000001E-2</v>
      </c>
      <c r="CD54" s="175">
        <v>2.1999999999999999E-2</v>
      </c>
      <c r="CE54" s="217">
        <f t="shared" si="13"/>
        <v>6.1017021584775207E-3</v>
      </c>
    </row>
    <row r="55" spans="1:83" x14ac:dyDescent="0.25">
      <c r="AA55" s="21"/>
      <c r="AB55" s="21"/>
      <c r="AC55" s="21"/>
      <c r="AD55" s="21"/>
      <c r="AG55" s="220">
        <v>42835</v>
      </c>
      <c r="AH55" s="223">
        <v>-1.8778541015772743</v>
      </c>
      <c r="AI55" s="168">
        <v>-0.84688322012332073</v>
      </c>
      <c r="AJ55" s="168">
        <v>2.3793190413418101E-2</v>
      </c>
      <c r="AK55" s="223">
        <f t="shared" si="4"/>
        <v>7.5240674508484503E-3</v>
      </c>
      <c r="AL55" s="223">
        <v>-1.8759335082855035</v>
      </c>
      <c r="AM55" s="168">
        <v>-0.84496092617219176</v>
      </c>
      <c r="AN55" s="168">
        <v>2.3796633184969898E-2</v>
      </c>
      <c r="AO55" s="217">
        <f t="shared" si="5"/>
        <v>7.5251561508051816E-3</v>
      </c>
      <c r="AQ55" s="232">
        <v>1.0384207443852869E-4</v>
      </c>
      <c r="AR55" s="232">
        <v>1.7183202243525664E-3</v>
      </c>
      <c r="BU55" s="218">
        <v>43623</v>
      </c>
      <c r="BV55" s="54">
        <v>17.596</v>
      </c>
      <c r="BW55" s="54">
        <v>-0.876</v>
      </c>
      <c r="BX55" s="168">
        <v>2.5000000000000001E-2</v>
      </c>
      <c r="BY55" s="217">
        <f t="shared" si="12"/>
        <v>6.9337524528153647E-3</v>
      </c>
      <c r="CA55" s="256">
        <v>43672</v>
      </c>
      <c r="CB55" s="157">
        <v>-3.339</v>
      </c>
      <c r="CC55" s="157">
        <v>0.02</v>
      </c>
      <c r="CD55" s="175">
        <v>3.3000000000000002E-2</v>
      </c>
      <c r="CE55" s="217">
        <f t="shared" si="13"/>
        <v>9.1525532377162815E-3</v>
      </c>
    </row>
    <row r="56" spans="1:83" x14ac:dyDescent="0.25">
      <c r="AA56" s="21"/>
      <c r="AB56" s="21"/>
      <c r="AC56" s="21"/>
      <c r="AD56" s="21"/>
      <c r="AG56" s="220">
        <v>42844</v>
      </c>
      <c r="AH56" s="223">
        <v>12.601355939839658</v>
      </c>
      <c r="AI56" s="168">
        <v>-0.69141670435869229</v>
      </c>
      <c r="AJ56" s="168">
        <v>3.2064946236304057E-2</v>
      </c>
      <c r="AK56" s="223">
        <f t="shared" si="4"/>
        <v>1.0139826315756446E-2</v>
      </c>
      <c r="AL56" s="223">
        <v>12.42045920380308</v>
      </c>
      <c r="AM56" s="168">
        <v>-0.86993874805653493</v>
      </c>
      <c r="AN56" s="168">
        <v>2.2525268586417541E-2</v>
      </c>
      <c r="AO56" s="217">
        <f t="shared" si="5"/>
        <v>7.123115364012075E-3</v>
      </c>
      <c r="AQ56" s="232">
        <v>0.12043447154657728</v>
      </c>
      <c r="AR56" s="232">
        <v>1.3244860827743227E-2</v>
      </c>
      <c r="BK56" s="235"/>
      <c r="BL56" s="236"/>
      <c r="BM56" s="237" t="s">
        <v>545</v>
      </c>
      <c r="BN56" s="238" t="s">
        <v>546</v>
      </c>
      <c r="BO56" s="251"/>
      <c r="BP56" s="251"/>
      <c r="BQ56" s="251"/>
      <c r="BR56" s="21"/>
      <c r="BU56" s="218">
        <v>43628</v>
      </c>
      <c r="BV56" s="54">
        <v>-18.331</v>
      </c>
      <c r="BW56" s="54">
        <v>-0.85099999999999998</v>
      </c>
      <c r="BX56" s="168">
        <v>3.3000000000000002E-2</v>
      </c>
      <c r="BY56" s="217">
        <f t="shared" si="12"/>
        <v>9.1525532377162815E-3</v>
      </c>
      <c r="CA56" s="256">
        <v>43676</v>
      </c>
      <c r="CB56" s="157">
        <v>34.014000000000003</v>
      </c>
      <c r="CC56" s="157">
        <v>7.0000000000000001E-3</v>
      </c>
      <c r="CD56" s="175">
        <v>3.2000000000000001E-2</v>
      </c>
      <c r="CE56" s="217">
        <f t="shared" si="13"/>
        <v>8.8752031396036671E-3</v>
      </c>
    </row>
    <row r="57" spans="1:83" x14ac:dyDescent="0.25">
      <c r="AA57" s="21"/>
      <c r="AB57" s="21"/>
      <c r="AC57" s="21"/>
      <c r="AD57" s="21"/>
      <c r="AG57" s="220">
        <v>42844</v>
      </c>
      <c r="AH57" s="223">
        <v>-2.5708541744826658</v>
      </c>
      <c r="AI57" s="168">
        <v>-0.85101543830109849</v>
      </c>
      <c r="AJ57" s="168">
        <v>4.6430981137960688E-2</v>
      </c>
      <c r="AK57" s="223">
        <f t="shared" si="4"/>
        <v>1.4682765439227247E-2</v>
      </c>
      <c r="AL57" s="223">
        <v>-2.5664960906828744</v>
      </c>
      <c r="AM57" s="168">
        <v>-0.8466502704242943</v>
      </c>
      <c r="AN57" s="168">
        <v>2.2235410198964228E-2</v>
      </c>
      <c r="AO57" s="217">
        <f t="shared" si="5"/>
        <v>7.0314540936864713E-3</v>
      </c>
      <c r="AQ57" s="233">
        <v>8.3524223343073487</v>
      </c>
      <c r="AR57" s="89">
        <v>61</v>
      </c>
      <c r="BK57" s="239" t="s">
        <v>547</v>
      </c>
      <c r="BL57" s="21"/>
      <c r="BM57" s="196">
        <f>BL43</f>
        <v>-0.82048836218862542</v>
      </c>
      <c r="BN57" s="240">
        <f>BL50</f>
        <v>-6.2103823284737555E-3</v>
      </c>
      <c r="BO57" s="196"/>
      <c r="BP57" s="196"/>
      <c r="BQ57" s="196"/>
      <c r="BR57" s="21"/>
      <c r="BU57" s="218">
        <v>43630</v>
      </c>
      <c r="BV57" s="54">
        <v>-1.431</v>
      </c>
      <c r="BW57" s="54">
        <v>-0.873</v>
      </c>
      <c r="BX57" s="168">
        <v>2.5999999999999999E-2</v>
      </c>
      <c r="BY57" s="217">
        <f t="shared" si="12"/>
        <v>7.2111025509279782E-3</v>
      </c>
      <c r="BZ57" s="21"/>
      <c r="CA57" s="256">
        <v>43679</v>
      </c>
      <c r="CB57" s="157">
        <v>-27.952000000000002</v>
      </c>
      <c r="CC57" s="157">
        <v>1.2999999999999999E-2</v>
      </c>
      <c r="CD57" s="175">
        <v>2.1999999999999999E-2</v>
      </c>
      <c r="CE57" s="217">
        <f t="shared" si="13"/>
        <v>6.1017021584775207E-3</v>
      </c>
    </row>
    <row r="58" spans="1:83" x14ac:dyDescent="0.25">
      <c r="AG58" s="220">
        <v>42850</v>
      </c>
      <c r="AH58" s="223">
        <v>-1.8503050112576791</v>
      </c>
      <c r="AI58" s="168">
        <v>-0.83116725492010257</v>
      </c>
      <c r="AJ58" s="168">
        <v>4.7487092887179685E-2</v>
      </c>
      <c r="AK58" s="223">
        <f t="shared" si="4"/>
        <v>1.5016737298346905E-2</v>
      </c>
      <c r="AL58" s="223">
        <v>-1.8622743914224151</v>
      </c>
      <c r="AM58" s="168">
        <v>-0.84314947617960989</v>
      </c>
      <c r="AN58" s="168">
        <v>1.9935678742579285E-2</v>
      </c>
      <c r="AO58" s="217">
        <f t="shared" si="5"/>
        <v>6.3042151527952115E-3</v>
      </c>
      <c r="AQ58" s="232">
        <v>1.4652348664292852E-3</v>
      </c>
      <c r="AR58" s="232">
        <v>1.0701006639123507E-2</v>
      </c>
      <c r="BK58" s="241" t="s">
        <v>548</v>
      </c>
      <c r="BL58" s="242"/>
      <c r="BM58" s="243">
        <v>2.6599999999999999E-2</v>
      </c>
      <c r="BN58" s="244">
        <v>0.91959999999999997</v>
      </c>
      <c r="BO58" s="85"/>
      <c r="BP58" s="85"/>
      <c r="BQ58" s="85"/>
      <c r="BR58" s="21"/>
      <c r="BU58" s="218">
        <v>43633</v>
      </c>
      <c r="BV58" s="54">
        <v>-25.131</v>
      </c>
      <c r="BW58" s="54">
        <v>-0.878</v>
      </c>
      <c r="BX58" s="168">
        <v>3.3000000000000002E-2</v>
      </c>
      <c r="BY58" s="217">
        <f t="shared" si="12"/>
        <v>9.1525532377162815E-3</v>
      </c>
      <c r="BZ58" s="21"/>
      <c r="CA58" s="256">
        <v>43682</v>
      </c>
      <c r="CB58" s="157">
        <v>-3.722</v>
      </c>
      <c r="CC58" s="157">
        <v>2.4E-2</v>
      </c>
      <c r="CD58" s="175">
        <v>0.01</v>
      </c>
      <c r="CE58" s="217">
        <f t="shared" si="13"/>
        <v>2.773500981126146E-3</v>
      </c>
    </row>
    <row r="59" spans="1:83" x14ac:dyDescent="0.25">
      <c r="AG59" s="220">
        <v>42850</v>
      </c>
      <c r="AH59" s="223">
        <v>-25.329542585405164</v>
      </c>
      <c r="AI59" s="168">
        <v>-1.1357977803079518</v>
      </c>
      <c r="AJ59" s="168">
        <v>2.3672060368081352E-2</v>
      </c>
      <c r="AK59" s="223">
        <f t="shared" si="4"/>
        <v>7.4857627672140917E-3</v>
      </c>
      <c r="AL59" s="223">
        <v>-25.048826013736772</v>
      </c>
      <c r="AM59" s="168">
        <v>-0.84811216062835104</v>
      </c>
      <c r="AN59" s="168">
        <v>2.8774751300796039E-2</v>
      </c>
      <c r="AO59" s="217">
        <f t="shared" si="5"/>
        <v>9.099375321540832E-3</v>
      </c>
      <c r="BK59" s="239" t="s">
        <v>549</v>
      </c>
      <c r="BL59" s="21"/>
      <c r="BM59" s="21"/>
      <c r="BN59" s="245"/>
      <c r="BO59" s="21"/>
      <c r="BP59" s="21"/>
      <c r="BQ59" s="21"/>
      <c r="BR59" s="21"/>
      <c r="BU59" s="218">
        <v>43635</v>
      </c>
      <c r="BV59" s="54">
        <v>17.140999999999998</v>
      </c>
      <c r="BW59" s="54">
        <v>-0.88</v>
      </c>
      <c r="BX59" s="168">
        <v>2.5999999999999999E-2</v>
      </c>
      <c r="BY59" s="217">
        <f t="shared" si="12"/>
        <v>7.2111025509279782E-3</v>
      </c>
      <c r="BZ59" s="21"/>
      <c r="CA59" s="21"/>
      <c r="CB59" s="21"/>
      <c r="CC59" s="21"/>
      <c r="CD59" s="21"/>
      <c r="CE59" s="21"/>
    </row>
    <row r="60" spans="1:83" x14ac:dyDescent="0.25">
      <c r="AG60" s="220">
        <v>42852</v>
      </c>
      <c r="AH60" s="223">
        <v>-1.5098063699646702</v>
      </c>
      <c r="AI60" s="168">
        <v>-0.85639438721025518</v>
      </c>
      <c r="AJ60" s="168">
        <v>3.598918918984742E-2</v>
      </c>
      <c r="AK60" s="223">
        <f t="shared" si="4"/>
        <v>1.1380780898262782E-2</v>
      </c>
      <c r="AL60" s="223">
        <v>-1.5061659209057963</v>
      </c>
      <c r="AM60" s="168">
        <v>-0.85275192444661907</v>
      </c>
      <c r="AN60" s="168">
        <v>1.5134746328217335E-2</v>
      </c>
      <c r="AO60" s="217">
        <f t="shared" si="5"/>
        <v>4.786027020603708E-3</v>
      </c>
      <c r="AQ60" s="16" t="s">
        <v>544</v>
      </c>
      <c r="BK60" s="260" t="s">
        <v>550</v>
      </c>
      <c r="BL60" s="261">
        <v>1.0966770833633108</v>
      </c>
      <c r="BM60" s="262"/>
      <c r="BN60" s="245"/>
      <c r="BO60" s="262"/>
      <c r="BP60" s="262"/>
      <c r="BQ60" s="262"/>
      <c r="BR60" s="21"/>
      <c r="BU60" s="218">
        <v>43637</v>
      </c>
      <c r="BV60" s="54">
        <v>-1.45</v>
      </c>
      <c r="BW60" s="54">
        <v>-0.874</v>
      </c>
      <c r="BX60" s="168">
        <v>1.9E-2</v>
      </c>
      <c r="BY60" s="217">
        <f t="shared" si="12"/>
        <v>5.2696518641396767E-3</v>
      </c>
      <c r="CA60" s="16" t="s">
        <v>543</v>
      </c>
      <c r="CD60" s="21"/>
    </row>
    <row r="61" spans="1:83" x14ac:dyDescent="0.25">
      <c r="AG61" s="220">
        <v>42860</v>
      </c>
      <c r="AH61" s="223">
        <v>13.620315007459848</v>
      </c>
      <c r="AI61" s="168">
        <v>-0.6601072275550196</v>
      </c>
      <c r="AJ61" s="168">
        <v>1.7246443054820475E-2</v>
      </c>
      <c r="AK61" s="223">
        <f t="shared" si="4"/>
        <v>5.4538041589624886E-3</v>
      </c>
      <c r="AL61" s="223">
        <v>13.43785307489264</v>
      </c>
      <c r="AM61" s="168">
        <v>-0.83999845350251368</v>
      </c>
      <c r="AN61" s="168">
        <v>1.2001809314660432E-2</v>
      </c>
      <c r="AO61" s="217">
        <f t="shared" si="5"/>
        <v>3.7953053477351451E-3</v>
      </c>
      <c r="AQ61" s="232">
        <v>-1.8162428970321893E-4</v>
      </c>
      <c r="AR61" s="232">
        <v>-2.2769955584847526E-2</v>
      </c>
      <c r="BK61" s="260" t="s">
        <v>551</v>
      </c>
      <c r="BL61" s="261">
        <v>0.92641078397856158</v>
      </c>
      <c r="BM61" s="262"/>
      <c r="BN61" s="245"/>
      <c r="BO61" s="262"/>
      <c r="BP61" s="262"/>
      <c r="BQ61" s="262"/>
      <c r="BR61" s="21"/>
      <c r="BU61" s="218">
        <v>43640</v>
      </c>
      <c r="BV61" s="54">
        <v>-18.004000000000001</v>
      </c>
      <c r="BW61" s="54">
        <v>-0.86399999999999999</v>
      </c>
      <c r="BX61" s="168">
        <v>2.5000000000000001E-2</v>
      </c>
      <c r="BY61" s="217">
        <f t="shared" si="12"/>
        <v>6.9337524528153647E-3</v>
      </c>
      <c r="CA61" s="232">
        <v>-4.0784089183421913E-6</v>
      </c>
      <c r="CB61" s="232">
        <v>-0.86542924738973392</v>
      </c>
      <c r="CD61" s="21"/>
    </row>
    <row r="62" spans="1:83" x14ac:dyDescent="0.25">
      <c r="AG62" s="220">
        <v>42863</v>
      </c>
      <c r="AH62" s="223">
        <v>-4.7474235392239592</v>
      </c>
      <c r="AI62" s="168">
        <v>-0.88979597037029445</v>
      </c>
      <c r="AJ62" s="168">
        <v>4.3330743160484408E-2</v>
      </c>
      <c r="AK62" s="223">
        <f t="shared" si="4"/>
        <v>1.3702384109489364E-2</v>
      </c>
      <c r="AL62" s="223">
        <v>-4.7129567471932843</v>
      </c>
      <c r="AM62" s="168">
        <v>-0.85519631523554074</v>
      </c>
      <c r="AN62" s="168">
        <v>1.3109753308935929E-2</v>
      </c>
      <c r="AO62" s="217">
        <f t="shared" si="5"/>
        <v>4.1456680019166577E-3</v>
      </c>
      <c r="AQ62" s="232">
        <v>1.2186958178714951E-4</v>
      </c>
      <c r="AR62" s="232">
        <v>2.8361502980399325E-3</v>
      </c>
      <c r="BK62" s="263" t="s">
        <v>495</v>
      </c>
      <c r="BL62" s="264">
        <v>-5.9999999999999995E-4</v>
      </c>
      <c r="BM62" s="249"/>
      <c r="BN62" s="250"/>
      <c r="BO62" s="247"/>
      <c r="BP62" s="247"/>
      <c r="BQ62" s="247"/>
      <c r="BR62" s="21"/>
      <c r="BU62" s="218">
        <v>43642</v>
      </c>
      <c r="BV62" s="54">
        <v>16.481000000000002</v>
      </c>
      <c r="BW62" s="54">
        <v>-0.86599999999999999</v>
      </c>
      <c r="BX62" s="168">
        <v>2.5000000000000001E-2</v>
      </c>
      <c r="BY62" s="217">
        <f t="shared" si="12"/>
        <v>6.9337524528153647E-3</v>
      </c>
      <c r="CA62" s="232">
        <v>7.3058410605657606E-5</v>
      </c>
      <c r="CB62" s="232">
        <v>1.2293394797264637E-3</v>
      </c>
      <c r="CD62" s="21"/>
    </row>
    <row r="63" spans="1:83" x14ac:dyDescent="0.25">
      <c r="AG63" s="220">
        <v>42865</v>
      </c>
      <c r="AH63" s="223">
        <v>-3.023829756351919</v>
      </c>
      <c r="AI63" s="168">
        <v>-0.92055105631638467</v>
      </c>
      <c r="AJ63" s="168">
        <v>5.0526908492768634E-2</v>
      </c>
      <c r="AK63" s="223">
        <f t="shared" si="4"/>
        <v>1.5978011396405419E-2</v>
      </c>
      <c r="AL63" s="223">
        <v>-2.9611432153825432</v>
      </c>
      <c r="AM63" s="168">
        <v>-0.85773317516513325</v>
      </c>
      <c r="AN63" s="168">
        <v>1.9812114350793764E-2</v>
      </c>
      <c r="AO63" s="217">
        <f t="shared" si="5"/>
        <v>6.2651406612216475E-3</v>
      </c>
      <c r="AQ63" s="232">
        <v>5.6628891882452785E-2</v>
      </c>
      <c r="AR63" s="232">
        <v>1.7705328913679819E-2</v>
      </c>
      <c r="BO63" s="21"/>
      <c r="BP63" s="21"/>
      <c r="BQ63" s="21"/>
      <c r="BR63" s="21"/>
      <c r="BU63" s="218">
        <v>43644</v>
      </c>
      <c r="BV63" s="54">
        <v>-1.946</v>
      </c>
      <c r="BW63" s="54">
        <v>-0.84899999999999998</v>
      </c>
      <c r="BX63" s="168">
        <v>2.5999999999999999E-2</v>
      </c>
      <c r="BY63" s="217">
        <f t="shared" si="12"/>
        <v>7.2111025509279782E-3</v>
      </c>
      <c r="CA63" s="232">
        <v>4.7940981183123145E-5</v>
      </c>
      <c r="CB63" s="232">
        <v>9.9243225500169913E-3</v>
      </c>
    </row>
    <row r="64" spans="1:83" x14ac:dyDescent="0.25">
      <c r="AG64" s="220">
        <v>42880</v>
      </c>
      <c r="AH64" s="223">
        <v>-1.4818873249177102</v>
      </c>
      <c r="AI64" s="168">
        <v>-0.86632597810341883</v>
      </c>
      <c r="AJ64" s="168">
        <v>2.0225893467710535E-2</v>
      </c>
      <c r="AK64" s="223">
        <f t="shared" si="4"/>
        <v>6.3959891069886579E-3</v>
      </c>
      <c r="AL64" s="223">
        <v>-1.4732423460629607</v>
      </c>
      <c r="AM64" s="168">
        <v>-0.85767559945684568</v>
      </c>
      <c r="AN64" s="168">
        <v>1.8587588498684846E-2</v>
      </c>
      <c r="AO64" s="217">
        <f t="shared" si="5"/>
        <v>5.8779115865793792E-3</v>
      </c>
      <c r="AQ64" s="233">
        <v>2.2210442758118427</v>
      </c>
      <c r="AR64" s="89">
        <v>37</v>
      </c>
      <c r="BU64" s="218">
        <v>43648</v>
      </c>
      <c r="BV64" s="54">
        <v>-21.981000000000002</v>
      </c>
      <c r="BW64" s="54">
        <v>-0.871</v>
      </c>
      <c r="BX64" s="168">
        <v>1.9E-2</v>
      </c>
      <c r="BY64" s="217">
        <f t="shared" si="12"/>
        <v>5.2696518641396767E-3</v>
      </c>
      <c r="CA64" s="233">
        <v>3.1163131760143367E-3</v>
      </c>
      <c r="CB64" s="89">
        <v>65</v>
      </c>
    </row>
    <row r="65" spans="30:82" x14ac:dyDescent="0.25">
      <c r="AG65" s="220">
        <v>42885</v>
      </c>
      <c r="AH65" s="223">
        <v>-27.031129125761773</v>
      </c>
      <c r="AI65" s="168">
        <v>-1.123147680124714</v>
      </c>
      <c r="AJ65" s="168">
        <v>2.8859263989896425E-2</v>
      </c>
      <c r="AK65" s="223">
        <f t="shared" si="4"/>
        <v>9.1261005804151221E-3</v>
      </c>
      <c r="AL65" s="223">
        <v>-26.747746488094499</v>
      </c>
      <c r="AM65" s="168">
        <v>-0.83221785505521528</v>
      </c>
      <c r="AN65" s="168">
        <v>2.0672912354820504E-2</v>
      </c>
      <c r="AO65" s="217">
        <f t="shared" si="5"/>
        <v>6.5373488910267759E-3</v>
      </c>
      <c r="AQ65" s="232">
        <v>6.9625000990495949E-4</v>
      </c>
      <c r="AR65" s="232">
        <v>1.1598710861838706E-2</v>
      </c>
      <c r="AU65" s="21"/>
      <c r="AV65" s="21"/>
      <c r="AW65" s="21"/>
      <c r="BU65" s="218">
        <v>43649</v>
      </c>
      <c r="BV65" s="54">
        <v>16.882000000000001</v>
      </c>
      <c r="BW65" s="54">
        <v>-0.86599999999999999</v>
      </c>
      <c r="BX65" s="168">
        <v>1.4E-2</v>
      </c>
      <c r="BY65" s="217">
        <f t="shared" si="12"/>
        <v>3.8829013735766039E-3</v>
      </c>
      <c r="CA65" s="232">
        <v>3.0693247227500664E-7</v>
      </c>
      <c r="CB65" s="232">
        <v>6.4019915749904234E-3</v>
      </c>
    </row>
    <row r="66" spans="30:82" x14ac:dyDescent="0.25">
      <c r="AG66" s="220">
        <v>42892</v>
      </c>
      <c r="AH66" s="223">
        <v>-25.608712799305113</v>
      </c>
      <c r="AI66" s="168">
        <v>-1.1586044711052363</v>
      </c>
      <c r="AJ66" s="168">
        <v>5.5997445714285873E-2</v>
      </c>
      <c r="AK66" s="223">
        <f t="shared" si="4"/>
        <v>1.7707947160877775E-2</v>
      </c>
      <c r="AL66" s="223">
        <v>-25.313053436415519</v>
      </c>
      <c r="AM66" s="168">
        <v>-0.85552307307377651</v>
      </c>
      <c r="AN66" s="168">
        <v>3.6863030187567654E-2</v>
      </c>
      <c r="AO66" s="217">
        <f t="shared" si="5"/>
        <v>1.1657113684825776E-2</v>
      </c>
      <c r="AU66" s="21"/>
      <c r="AV66" s="21"/>
      <c r="AW66" s="21"/>
      <c r="BU66" s="218">
        <v>43651</v>
      </c>
      <c r="BV66" s="54">
        <v>-2.1</v>
      </c>
      <c r="BW66" s="54">
        <v>-0.877</v>
      </c>
      <c r="BX66" s="168">
        <v>2.8000000000000001E-2</v>
      </c>
      <c r="BY66" s="217">
        <f t="shared" si="12"/>
        <v>7.7658027471532078E-3</v>
      </c>
    </row>
    <row r="67" spans="30:82" x14ac:dyDescent="0.25">
      <c r="AG67" s="220">
        <v>42898</v>
      </c>
      <c r="AH67" s="223">
        <v>16.597747846616965</v>
      </c>
      <c r="AI67" s="168">
        <v>-0.61313216054757214</v>
      </c>
      <c r="AJ67" s="168">
        <v>2.5953018137899842E-2</v>
      </c>
      <c r="AK67" s="223">
        <f t="shared" si="4"/>
        <v>8.2070649471425415E-3</v>
      </c>
      <c r="AL67" s="223">
        <v>16.373515500249727</v>
      </c>
      <c r="AM67" s="168">
        <v>-0.83356815384364147</v>
      </c>
      <c r="AN67" s="168">
        <v>2.1152760296668637E-2</v>
      </c>
      <c r="AO67" s="217">
        <f t="shared" si="5"/>
        <v>6.6890901337051884E-3</v>
      </c>
      <c r="AQ67" s="235"/>
      <c r="AR67" s="236"/>
      <c r="AS67" s="237" t="s">
        <v>545</v>
      </c>
      <c r="AT67" s="238" t="s">
        <v>546</v>
      </c>
      <c r="AU67" s="251"/>
      <c r="AV67" s="251"/>
      <c r="AW67" s="251"/>
      <c r="BU67" s="218">
        <v>43654</v>
      </c>
      <c r="BV67" s="54">
        <v>-21.553000000000001</v>
      </c>
      <c r="BW67" s="54">
        <v>-0.873</v>
      </c>
      <c r="BX67" s="168">
        <v>2.4E-2</v>
      </c>
      <c r="BY67" s="217">
        <f t="shared" si="12"/>
        <v>6.6564023547027503E-3</v>
      </c>
      <c r="CA67" s="16" t="s">
        <v>544</v>
      </c>
    </row>
    <row r="68" spans="30:82" x14ac:dyDescent="0.25">
      <c r="AG68" s="220">
        <v>42899</v>
      </c>
      <c r="AH68" s="223">
        <v>17.445235519176432</v>
      </c>
      <c r="AI68" s="168">
        <v>-0.64409442442120923</v>
      </c>
      <c r="AJ68" s="168">
        <v>3.5155945056111089E-2</v>
      </c>
      <c r="AK68" s="223">
        <f t="shared" si="4"/>
        <v>1.1117285967304708E-2</v>
      </c>
      <c r="AL68" s="223">
        <v>17.224573332875433</v>
      </c>
      <c r="AM68" s="168">
        <v>-0.86083328796942005</v>
      </c>
      <c r="AN68" s="168">
        <v>2.4438179489101482E-2</v>
      </c>
      <c r="AO68" s="217">
        <f t="shared" si="5"/>
        <v>7.7280309053570709E-3</v>
      </c>
      <c r="AQ68" s="239" t="s">
        <v>547</v>
      </c>
      <c r="AR68" s="21"/>
      <c r="AS68" s="196">
        <f>AR54</f>
        <v>-0.85998595681215284</v>
      </c>
      <c r="AT68" s="240">
        <f>AR61</f>
        <v>-2.2769955584847526E-2</v>
      </c>
      <c r="AU68" s="196"/>
      <c r="AV68" s="196"/>
      <c r="AW68" s="196"/>
      <c r="BU68" s="218">
        <v>43654</v>
      </c>
      <c r="BV68" s="54">
        <v>-21.760999999999999</v>
      </c>
      <c r="BW68" s="54">
        <v>-0.876</v>
      </c>
      <c r="BX68" s="168">
        <v>1.7000000000000001E-2</v>
      </c>
      <c r="BY68" s="217">
        <f t="shared" si="12"/>
        <v>4.7149516679144479E-3</v>
      </c>
      <c r="CA68" s="232">
        <v>5.5968937000731313E-6</v>
      </c>
      <c r="CB68" s="232">
        <v>1.9007081043903425E-2</v>
      </c>
    </row>
    <row r="69" spans="30:82" x14ac:dyDescent="0.25">
      <c r="AG69" s="220">
        <v>42912</v>
      </c>
      <c r="AH69" s="223">
        <v>-25.669210494730663</v>
      </c>
      <c r="AI69" s="168">
        <v>-1.146383446555101</v>
      </c>
      <c r="AJ69" s="168">
        <v>4.9772898262791639E-2</v>
      </c>
      <c r="AK69" s="223">
        <f t="shared" si="4"/>
        <v>1.5739572425825951E-2</v>
      </c>
      <c r="AL69" s="223">
        <v>-25.365406162457461</v>
      </c>
      <c r="AM69" s="168">
        <v>-0.8349295610351799</v>
      </c>
      <c r="AN69" s="168">
        <v>1.894151799783237E-2</v>
      </c>
      <c r="AO69" s="217">
        <f t="shared" si="5"/>
        <v>5.9898339214222588E-3</v>
      </c>
      <c r="AQ69" s="241" t="s">
        <v>548</v>
      </c>
      <c r="AR69" s="242"/>
      <c r="AS69" s="243">
        <v>2.6599999999999999E-2</v>
      </c>
      <c r="AT69" s="244">
        <v>0.91959999999999997</v>
      </c>
      <c r="AU69" s="85"/>
      <c r="AV69" s="85"/>
      <c r="AW69" s="85"/>
      <c r="BU69" s="218">
        <v>43656</v>
      </c>
      <c r="BV69" s="54">
        <v>18.212</v>
      </c>
      <c r="BW69" s="54">
        <v>-0.87</v>
      </c>
      <c r="BX69" s="168">
        <v>0.03</v>
      </c>
      <c r="BY69" s="217">
        <f t="shared" si="12"/>
        <v>8.3205029433784366E-3</v>
      </c>
      <c r="CA69" s="232">
        <v>6.5965507626835772E-5</v>
      </c>
      <c r="CB69" s="232">
        <v>1.6534182182421325E-3</v>
      </c>
    </row>
    <row r="70" spans="30:82" x14ac:dyDescent="0.25">
      <c r="AG70" s="220">
        <v>42914</v>
      </c>
      <c r="AH70" s="223">
        <v>17.663554037440743</v>
      </c>
      <c r="AI70" s="168">
        <v>-0.66609615129997513</v>
      </c>
      <c r="AJ70" s="168">
        <v>2.4909550985241564E-2</v>
      </c>
      <c r="AK70" s="223">
        <f t="shared" si="4"/>
        <v>7.8770916605454631E-3</v>
      </c>
      <c r="AL70" s="223">
        <v>17.453040900924368</v>
      </c>
      <c r="AM70" s="168">
        <v>-0.87281755172785169</v>
      </c>
      <c r="AN70" s="168">
        <v>2.092231191750699E-2</v>
      </c>
      <c r="AO70" s="217">
        <f t="shared" si="5"/>
        <v>6.6162159575806996E-3</v>
      </c>
      <c r="AQ70" s="239" t="s">
        <v>549</v>
      </c>
      <c r="AR70" s="21"/>
      <c r="AS70" s="21"/>
      <c r="AT70" s="245"/>
      <c r="AU70" s="21"/>
      <c r="AV70" s="21"/>
      <c r="AW70" s="21"/>
      <c r="BU70" s="218">
        <v>43658</v>
      </c>
      <c r="BV70" s="54">
        <v>-1.9630000000000001</v>
      </c>
      <c r="BW70" s="54">
        <v>-0.86899999999999999</v>
      </c>
      <c r="BX70" s="168">
        <v>2.5999999999999999E-2</v>
      </c>
      <c r="BY70" s="217">
        <f t="shared" si="12"/>
        <v>7.2111025509279782E-3</v>
      </c>
      <c r="CA70" s="232">
        <v>1.6358239947435069E-4</v>
      </c>
      <c r="CB70" s="232">
        <v>1.1199733179811697E-2</v>
      </c>
    </row>
    <row r="71" spans="30:82" x14ac:dyDescent="0.25">
      <c r="AG71" s="220">
        <v>42916</v>
      </c>
      <c r="AH71" s="223">
        <v>-0.94631757860425003</v>
      </c>
      <c r="AI71" s="168">
        <v>-0.88028928380706084</v>
      </c>
      <c r="AJ71" s="168">
        <v>2.8043583954318101E-2</v>
      </c>
      <c r="AK71" s="223">
        <f t="shared" si="4"/>
        <v>8.8681599049796542E-3</v>
      </c>
      <c r="AL71" s="223">
        <v>-0.94033706382391846</v>
      </c>
      <c r="AM71" s="168">
        <v>-0.87430830482073019</v>
      </c>
      <c r="AN71" s="168">
        <v>2.7851041123523424E-2</v>
      </c>
      <c r="AO71" s="217">
        <f t="shared" si="5"/>
        <v>8.8072725157348954E-3</v>
      </c>
      <c r="AQ71" s="265" t="s">
        <v>550</v>
      </c>
      <c r="AR71" s="266">
        <v>1.06663035428243</v>
      </c>
      <c r="AS71" s="262"/>
      <c r="AT71" s="245"/>
      <c r="AU71" s="262"/>
      <c r="AV71" s="262"/>
      <c r="AW71" s="262"/>
      <c r="BU71" s="218">
        <v>43661</v>
      </c>
      <c r="BV71" s="54">
        <v>-21.591999999999999</v>
      </c>
      <c r="BW71" s="54">
        <v>-0.879</v>
      </c>
      <c r="BX71" s="168">
        <v>2.1999999999999999E-2</v>
      </c>
      <c r="BY71" s="217">
        <f t="shared" si="12"/>
        <v>6.1017021584775207E-3</v>
      </c>
      <c r="CA71" s="233">
        <v>7.1988031743680366E-3</v>
      </c>
      <c r="CB71" s="89">
        <v>44</v>
      </c>
    </row>
    <row r="72" spans="30:82" x14ac:dyDescent="0.25">
      <c r="AG72" s="220">
        <v>42919</v>
      </c>
      <c r="AH72" s="223">
        <v>-0.59235694030098984</v>
      </c>
      <c r="AI72" s="168">
        <v>-0.87473016105626089</v>
      </c>
      <c r="AJ72" s="168">
        <v>3.8077816286347425E-2</v>
      </c>
      <c r="AK72" s="223">
        <f t="shared" si="4"/>
        <v>1.2041262779031213E-2</v>
      </c>
      <c r="AL72" s="223">
        <v>-0.59748927202601165</v>
      </c>
      <c r="AM72" s="168">
        <v>-0.87986093700030099</v>
      </c>
      <c r="AN72" s="168">
        <v>2.1928351735353065E-2</v>
      </c>
      <c r="AO72" s="217">
        <f t="shared" si="5"/>
        <v>6.9343536817021512E-3</v>
      </c>
      <c r="AQ72" s="265" t="s">
        <v>551</v>
      </c>
      <c r="AR72" s="266">
        <v>0.94388712579246103</v>
      </c>
      <c r="AS72" s="262"/>
      <c r="AT72" s="245"/>
      <c r="AU72" s="262"/>
      <c r="AV72" s="262"/>
      <c r="AW72" s="262"/>
      <c r="BU72" s="256">
        <v>43664</v>
      </c>
      <c r="BV72" s="157">
        <v>18.545999999999999</v>
      </c>
      <c r="BW72" s="251">
        <v>-0.86299999999999999</v>
      </c>
      <c r="BX72" s="251">
        <v>1.9E-2</v>
      </c>
      <c r="BY72" s="217">
        <f t="shared" si="12"/>
        <v>5.2696518641396767E-3</v>
      </c>
      <c r="CA72" s="232">
        <v>9.0297484509841569E-7</v>
      </c>
      <c r="CB72" s="232">
        <v>5.5190970251549013E-3</v>
      </c>
    </row>
    <row r="73" spans="30:82" x14ac:dyDescent="0.25">
      <c r="AG73" s="220">
        <v>42921</v>
      </c>
      <c r="AH73" s="223">
        <v>-25.958252381151464</v>
      </c>
      <c r="AI73" s="168">
        <v>-1.1422548342136492</v>
      </c>
      <c r="AJ73" s="168">
        <v>4.482947689596322E-2</v>
      </c>
      <c r="AK73" s="223">
        <f t="shared" si="4"/>
        <v>1.4176325330513899E-2</v>
      </c>
      <c r="AL73" s="223">
        <v>-25.669168195913624</v>
      </c>
      <c r="AM73" s="168">
        <v>-0.84580392943326754</v>
      </c>
      <c r="AN73" s="168">
        <v>2.7573811185981335E-2</v>
      </c>
      <c r="AO73" s="217">
        <f t="shared" si="5"/>
        <v>8.7196047119129736E-3</v>
      </c>
      <c r="AQ73" s="267" t="s">
        <v>495</v>
      </c>
      <c r="AR73" s="268">
        <v>-2.3382835007634134E-4</v>
      </c>
      <c r="AS73" s="249"/>
      <c r="AT73" s="250"/>
      <c r="AU73" s="247"/>
      <c r="AV73" s="247"/>
      <c r="AW73" s="247"/>
      <c r="BU73" s="256">
        <v>43665</v>
      </c>
      <c r="BV73" s="157">
        <v>-2.1829999999999998</v>
      </c>
      <c r="BW73" s="251">
        <v>-0.874</v>
      </c>
      <c r="BX73" s="251">
        <v>2.3E-2</v>
      </c>
      <c r="BY73" s="217">
        <f t="shared" si="12"/>
        <v>6.3790522565901351E-3</v>
      </c>
    </row>
    <row r="74" spans="30:82" x14ac:dyDescent="0.25">
      <c r="AG74" s="220">
        <v>42923</v>
      </c>
      <c r="AH74" s="223">
        <v>17.506553529808667</v>
      </c>
      <c r="AI74" s="168">
        <v>-0.65592434914789965</v>
      </c>
      <c r="AJ74" s="168">
        <v>3.9833203724812048E-2</v>
      </c>
      <c r="AK74" s="223">
        <f t="shared" si="4"/>
        <v>1.2596365027190901E-2</v>
      </c>
      <c r="AL74" s="223">
        <v>17.302070220272427</v>
      </c>
      <c r="AM74" s="168">
        <v>-0.85675755555351785</v>
      </c>
      <c r="AN74" s="168">
        <v>2.114054284611917E-2</v>
      </c>
      <c r="AO74" s="217">
        <f t="shared" si="5"/>
        <v>6.685226636611509E-3</v>
      </c>
      <c r="AU74" s="21"/>
      <c r="AV74" s="21"/>
      <c r="AW74" s="21"/>
      <c r="BU74" s="256">
        <v>43668</v>
      </c>
      <c r="BV74" s="157">
        <v>-21.574000000000002</v>
      </c>
      <c r="BW74" s="251">
        <v>-0.872</v>
      </c>
      <c r="BX74" s="251">
        <v>2.1000000000000001E-2</v>
      </c>
      <c r="BY74" s="217">
        <f t="shared" si="12"/>
        <v>5.8243520603649063E-3</v>
      </c>
      <c r="CA74" s="235"/>
      <c r="CB74" s="236"/>
      <c r="CC74" s="237" t="s">
        <v>545</v>
      </c>
      <c r="CD74" s="238" t="s">
        <v>546</v>
      </c>
    </row>
    <row r="75" spans="30:82" x14ac:dyDescent="0.25">
      <c r="AG75" s="220">
        <v>42926</v>
      </c>
      <c r="AH75" s="223">
        <v>-1.0708814620463847</v>
      </c>
      <c r="AI75" s="168">
        <v>-0.85969936391293766</v>
      </c>
      <c r="AJ75" s="168">
        <v>3.5492959528012846E-2</v>
      </c>
      <c r="AK75" s="223">
        <f t="shared" si="4"/>
        <v>1.1223859300869544E-2</v>
      </c>
      <c r="AL75" s="223">
        <v>-1.0602376241347777</v>
      </c>
      <c r="AM75" s="168">
        <v>-0.84905319339386076</v>
      </c>
      <c r="AN75" s="168">
        <v>3.9142003955163006E-2</v>
      </c>
      <c r="AO75" s="217">
        <f t="shared" si="5"/>
        <v>1.2377788468163431E-2</v>
      </c>
      <c r="AU75" s="21"/>
      <c r="AV75" s="21"/>
      <c r="AW75" s="21"/>
      <c r="BU75" s="256">
        <v>43669</v>
      </c>
      <c r="BV75" s="157">
        <v>18.239000000000001</v>
      </c>
      <c r="BW75" s="251">
        <v>-0.84799999999999998</v>
      </c>
      <c r="BX75" s="251">
        <v>2.3E-2</v>
      </c>
      <c r="BY75" s="217">
        <f t="shared" si="12"/>
        <v>6.3790522565901351E-3</v>
      </c>
      <c r="CA75" s="239" t="s">
        <v>547</v>
      </c>
      <c r="CB75" s="21"/>
      <c r="CC75" s="196">
        <f>CB61</f>
        <v>-0.86542924738973392</v>
      </c>
      <c r="CD75" s="240">
        <f>CB68</f>
        <v>1.9007081043903425E-2</v>
      </c>
    </row>
    <row r="76" spans="30:82" x14ac:dyDescent="0.25">
      <c r="BU76" s="256">
        <v>43671</v>
      </c>
      <c r="BV76" s="157">
        <v>-1.1819999999999999</v>
      </c>
      <c r="BW76" s="251">
        <v>-0.86899999999999999</v>
      </c>
      <c r="BX76" s="251">
        <v>2.1999999999999999E-2</v>
      </c>
      <c r="BY76" s="217">
        <f t="shared" si="12"/>
        <v>6.1017021584775207E-3</v>
      </c>
      <c r="CA76" s="241" t="s">
        <v>548</v>
      </c>
      <c r="CB76" s="242"/>
      <c r="CC76" s="243">
        <v>2.6599999999999999E-2</v>
      </c>
      <c r="CD76" s="244">
        <v>0.91959999999999997</v>
      </c>
    </row>
    <row r="77" spans="30:82" x14ac:dyDescent="0.25">
      <c r="BU77" s="256">
        <v>43675</v>
      </c>
      <c r="BV77" s="157">
        <v>-21.782</v>
      </c>
      <c r="BW77" s="251">
        <v>-0.86599999999999999</v>
      </c>
      <c r="BX77" s="251">
        <v>2.7E-2</v>
      </c>
      <c r="BY77" s="217">
        <f t="shared" si="12"/>
        <v>7.4884526490405934E-3</v>
      </c>
      <c r="CA77" s="239" t="s">
        <v>549</v>
      </c>
      <c r="CB77" s="21"/>
      <c r="CC77" s="21"/>
      <c r="CD77" s="245"/>
    </row>
    <row r="78" spans="30:82" x14ac:dyDescent="0.25">
      <c r="BT78" s="21"/>
      <c r="BU78" s="256">
        <v>43677</v>
      </c>
      <c r="BV78" s="157">
        <v>18.704999999999998</v>
      </c>
      <c r="BW78" s="251">
        <v>-0.875</v>
      </c>
      <c r="BX78" s="251">
        <v>3.1E-2</v>
      </c>
      <c r="BY78" s="217">
        <f t="shared" ref="BY78:BY79" si="14">BX78/SQRT(13)</f>
        <v>8.597853041491051E-3</v>
      </c>
      <c r="CA78" s="269" t="s">
        <v>550</v>
      </c>
      <c r="CB78" s="270">
        <v>1.0096826320799475</v>
      </c>
      <c r="CC78" s="262"/>
      <c r="CD78" s="245"/>
    </row>
    <row r="79" spans="30:82" x14ac:dyDescent="0.25">
      <c r="BT79" s="21"/>
      <c r="BU79" s="256">
        <v>43678</v>
      </c>
      <c r="BV79" s="157">
        <v>-2.19</v>
      </c>
      <c r="BW79" s="251">
        <v>-0.871</v>
      </c>
      <c r="BX79" s="251">
        <v>2.7E-2</v>
      </c>
      <c r="BY79" s="217">
        <f t="shared" si="14"/>
        <v>7.4884526490405934E-3</v>
      </c>
      <c r="CA79" s="269" t="s">
        <v>551</v>
      </c>
      <c r="CB79" s="270">
        <v>0.90040888038343458</v>
      </c>
      <c r="CC79" s="262"/>
      <c r="CD79" s="245"/>
    </row>
    <row r="80" spans="30:82" x14ac:dyDescent="0.25">
      <c r="AD80" s="271"/>
      <c r="BT80" s="21"/>
      <c r="BU80" s="21"/>
      <c r="BV80" s="21"/>
      <c r="BW80" s="21"/>
      <c r="BX80" s="21"/>
      <c r="BY80" s="21"/>
      <c r="CA80" s="272" t="s">
        <v>495</v>
      </c>
      <c r="CB80" s="273">
        <v>0</v>
      </c>
      <c r="CC80" s="249"/>
      <c r="CD80" s="250"/>
    </row>
    <row r="81" spans="72:77" x14ac:dyDescent="0.25">
      <c r="BT81" s="21"/>
      <c r="BU81" s="21"/>
      <c r="BV81" s="21"/>
      <c r="BW81" s="21"/>
      <c r="BX81" s="21"/>
      <c r="BY81" s="21"/>
    </row>
  </sheetData>
  <mergeCells count="18">
    <mergeCell ref="A7:C7"/>
    <mergeCell ref="D7:E7"/>
    <mergeCell ref="F7:G7"/>
    <mergeCell ref="A8:C8"/>
    <mergeCell ref="D8:E8"/>
    <mergeCell ref="F8:G8"/>
    <mergeCell ref="A5:C5"/>
    <mergeCell ref="D5:E5"/>
    <mergeCell ref="F5:G5"/>
    <mergeCell ref="A6:C6"/>
    <mergeCell ref="D6:E6"/>
    <mergeCell ref="F6:G6"/>
    <mergeCell ref="A3:C3"/>
    <mergeCell ref="D3:E3"/>
    <mergeCell ref="F3:G3"/>
    <mergeCell ref="A4:C4"/>
    <mergeCell ref="D4:E4"/>
    <mergeCell ref="F4:G4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H21" sqref="H21"/>
    </sheetView>
  </sheetViews>
  <sheetFormatPr baseColWidth="10" defaultRowHeight="15" x14ac:dyDescent="0.25"/>
  <cols>
    <col min="1" max="1" width="19.28515625" customWidth="1"/>
    <col min="2" max="2" width="22.28515625" customWidth="1"/>
    <col min="3" max="3" width="24.85546875" customWidth="1"/>
    <col min="4" max="4" width="19.5703125" customWidth="1"/>
    <col min="5" max="5" width="19.7109375" customWidth="1"/>
    <col min="6" max="6" width="11.5703125" customWidth="1"/>
  </cols>
  <sheetData>
    <row r="1" spans="1:8" ht="17.25" customHeight="1" x14ac:dyDescent="0.25">
      <c r="A1" s="334" t="s">
        <v>580</v>
      </c>
      <c r="B1" s="334"/>
      <c r="C1" s="334"/>
      <c r="D1" s="334"/>
      <c r="E1" s="334"/>
      <c r="F1" s="334"/>
    </row>
    <row r="2" spans="1:8" ht="17.25" customHeight="1" x14ac:dyDescent="0.25">
      <c r="A2" s="334"/>
      <c r="B2" s="334"/>
      <c r="C2" s="334"/>
      <c r="D2" s="334"/>
      <c r="E2" s="334"/>
      <c r="F2" s="334"/>
      <c r="H2" s="294"/>
    </row>
    <row r="3" spans="1:8" ht="19.5" customHeight="1" thickBot="1" x14ac:dyDescent="0.3">
      <c r="A3" s="187" t="s">
        <v>559</v>
      </c>
      <c r="B3" s="285" t="s">
        <v>582</v>
      </c>
      <c r="C3" s="296" t="s">
        <v>583</v>
      </c>
      <c r="D3" s="296" t="s">
        <v>584</v>
      </c>
      <c r="E3" s="296" t="s">
        <v>585</v>
      </c>
      <c r="F3" s="295"/>
    </row>
    <row r="4" spans="1:8" ht="15.75" thickTop="1" x14ac:dyDescent="0.25">
      <c r="A4" s="342" t="s">
        <v>586</v>
      </c>
      <c r="B4" s="342"/>
      <c r="C4" s="342"/>
      <c r="D4" s="342"/>
      <c r="E4" s="342"/>
      <c r="F4" s="295"/>
    </row>
    <row r="5" spans="1:8" x14ac:dyDescent="0.25">
      <c r="A5" s="89" t="s">
        <v>556</v>
      </c>
      <c r="B5" s="89">
        <v>34</v>
      </c>
      <c r="C5" s="217">
        <v>0.38213532667937666</v>
      </c>
      <c r="D5" s="217">
        <v>4.7917201760200402E-2</v>
      </c>
      <c r="E5" s="217">
        <v>8.3595510433104505E-3</v>
      </c>
      <c r="F5" s="295"/>
      <c r="G5" s="275"/>
    </row>
    <row r="6" spans="1:8" x14ac:dyDescent="0.25">
      <c r="A6" s="89" t="s">
        <v>557</v>
      </c>
      <c r="B6" s="89">
        <v>3</v>
      </c>
      <c r="C6" s="217">
        <v>0.69082631738986566</v>
      </c>
      <c r="D6" s="217">
        <v>2.4548509644501224E-3</v>
      </c>
      <c r="E6" s="217">
        <v>3.0490939287586105E-3</v>
      </c>
      <c r="F6" s="295"/>
    </row>
    <row r="7" spans="1:8" x14ac:dyDescent="0.25">
      <c r="A7" s="343" t="s">
        <v>587</v>
      </c>
      <c r="B7" s="343"/>
      <c r="C7" s="343"/>
      <c r="D7" s="343"/>
      <c r="E7" s="343"/>
      <c r="F7" s="295"/>
    </row>
    <row r="8" spans="1:8" x14ac:dyDescent="0.25">
      <c r="A8" s="89" t="s">
        <v>556</v>
      </c>
      <c r="B8" s="89">
        <v>21</v>
      </c>
      <c r="C8" s="217">
        <v>0.41093445929647077</v>
      </c>
      <c r="D8" s="217">
        <v>1.561364607516987E-2</v>
      </c>
      <c r="E8" s="217">
        <v>3.5536232415321117E-3</v>
      </c>
      <c r="F8" s="295"/>
    </row>
    <row r="9" spans="1:8" x14ac:dyDescent="0.25">
      <c r="A9" s="89" t="s">
        <v>555</v>
      </c>
      <c r="B9" s="89">
        <v>8</v>
      </c>
      <c r="C9" s="217">
        <v>0.31120524778157821</v>
      </c>
      <c r="D9" s="217">
        <v>1.3118177013205329E-2</v>
      </c>
      <c r="E9" s="217">
        <v>5.4835352183408076E-3</v>
      </c>
      <c r="F9" s="295"/>
    </row>
    <row r="10" spans="1:8" x14ac:dyDescent="0.25">
      <c r="A10" s="89" t="s">
        <v>553</v>
      </c>
      <c r="B10" s="89">
        <v>6</v>
      </c>
      <c r="C10" s="217">
        <v>0.71955779260709096</v>
      </c>
      <c r="D10" s="217">
        <v>7.9560145180358425E-3</v>
      </c>
      <c r="E10" s="217">
        <v>4.1746625933783438E-3</v>
      </c>
      <c r="F10" s="295"/>
    </row>
    <row r="11" spans="1:8" x14ac:dyDescent="0.25">
      <c r="A11" s="89" t="s">
        <v>557</v>
      </c>
      <c r="B11" s="89">
        <v>11</v>
      </c>
      <c r="C11" s="217">
        <v>0.75985769227189437</v>
      </c>
      <c r="D11" s="217">
        <v>1.5290143829848524E-2</v>
      </c>
      <c r="E11" s="217">
        <v>5.1360291973354365E-3</v>
      </c>
      <c r="F11" s="295"/>
    </row>
    <row r="12" spans="1:8" x14ac:dyDescent="0.25">
      <c r="A12" s="89" t="s">
        <v>558</v>
      </c>
      <c r="B12" s="89">
        <v>7</v>
      </c>
      <c r="C12" s="217">
        <v>0.6816027949836394</v>
      </c>
      <c r="D12" s="217">
        <v>2.4078892850158289E-2</v>
      </c>
      <c r="E12" s="217">
        <v>1.1134630838337286E-2</v>
      </c>
      <c r="F12" s="295"/>
    </row>
    <row r="13" spans="1:8" x14ac:dyDescent="0.25">
      <c r="A13" s="344" t="s">
        <v>588</v>
      </c>
      <c r="B13" s="344"/>
      <c r="C13" s="344"/>
      <c r="D13" s="344"/>
      <c r="E13" s="344"/>
      <c r="F13" s="295"/>
    </row>
    <row r="14" spans="1:8" x14ac:dyDescent="0.25">
      <c r="A14" s="19" t="s">
        <v>556</v>
      </c>
      <c r="B14" s="19">
        <v>156</v>
      </c>
      <c r="C14" s="54">
        <v>0.40921741893914443</v>
      </c>
      <c r="D14" s="54">
        <v>1.9751334474512043E-2</v>
      </c>
      <c r="E14" s="54">
        <v>1.5619113069420757E-3</v>
      </c>
      <c r="F14" s="295"/>
    </row>
    <row r="15" spans="1:8" x14ac:dyDescent="0.25">
      <c r="A15" s="19" t="s">
        <v>555</v>
      </c>
      <c r="B15" s="19">
        <v>1</v>
      </c>
      <c r="C15" s="54">
        <v>0.29897622390838041</v>
      </c>
      <c r="D15" s="19">
        <v>0</v>
      </c>
      <c r="E15" s="19">
        <v>0</v>
      </c>
      <c r="F15" s="295"/>
    </row>
    <row r="16" spans="1:8" x14ac:dyDescent="0.25">
      <c r="A16" s="19" t="s">
        <v>554</v>
      </c>
      <c r="B16" s="19">
        <v>3</v>
      </c>
      <c r="C16" s="54">
        <v>0.27985007196190881</v>
      </c>
      <c r="D16" s="54">
        <v>9.9655908957113296E-3</v>
      </c>
      <c r="E16" s="54">
        <v>1.2377950081956137E-2</v>
      </c>
      <c r="F16" s="295"/>
    </row>
    <row r="17" spans="1:7" x14ac:dyDescent="0.25">
      <c r="A17" s="19" t="s">
        <v>553</v>
      </c>
      <c r="B17" s="19">
        <v>9</v>
      </c>
      <c r="C17" s="54">
        <v>0.70929864713379853</v>
      </c>
      <c r="D17" s="54">
        <v>2.0719321382757137E-2</v>
      </c>
      <c r="E17" s="54">
        <v>7.9631401312103469E-3</v>
      </c>
      <c r="F17" s="295"/>
    </row>
    <row r="18" spans="1:7" x14ac:dyDescent="0.25">
      <c r="A18" s="19" t="s">
        <v>557</v>
      </c>
      <c r="B18" s="19">
        <v>74</v>
      </c>
      <c r="C18" s="54">
        <v>0.74718122801280062</v>
      </c>
      <c r="D18" s="54">
        <v>1.8908927602232766E-2</v>
      </c>
      <c r="E18" s="168">
        <v>2.1904216124732211E-3</v>
      </c>
      <c r="F18" s="295"/>
      <c r="G18" s="275"/>
    </row>
    <row r="19" spans="1:7" x14ac:dyDescent="0.25">
      <c r="A19" s="345" t="s">
        <v>589</v>
      </c>
      <c r="B19" s="345"/>
      <c r="C19" s="345"/>
      <c r="D19" s="345"/>
      <c r="E19" s="345"/>
      <c r="F19" s="295"/>
    </row>
    <row r="20" spans="1:7" x14ac:dyDescent="0.25">
      <c r="A20" s="89" t="s">
        <v>556</v>
      </c>
      <c r="B20" s="89">
        <v>29</v>
      </c>
      <c r="C20" s="217">
        <v>0.40845013893678572</v>
      </c>
      <c r="D20" s="217">
        <v>1.6825471250705937E-2</v>
      </c>
      <c r="E20" s="217">
        <v>3.2000334909300554E-3</v>
      </c>
      <c r="F20" s="295"/>
    </row>
    <row r="21" spans="1:7" x14ac:dyDescent="0.25">
      <c r="A21" s="89" t="s">
        <v>555</v>
      </c>
      <c r="B21" s="89">
        <v>30</v>
      </c>
      <c r="C21" s="217">
        <v>0.29743390472342657</v>
      </c>
      <c r="D21" s="217">
        <v>1.416531130484683E-2</v>
      </c>
      <c r="E21" s="217">
        <v>2.6447070851593492E-3</v>
      </c>
      <c r="F21" s="295"/>
    </row>
    <row r="22" spans="1:7" x14ac:dyDescent="0.25">
      <c r="A22" s="89" t="s">
        <v>554</v>
      </c>
      <c r="B22" s="89">
        <v>30</v>
      </c>
      <c r="C22" s="217">
        <v>0.30454511339801066</v>
      </c>
      <c r="D22" s="217">
        <v>1.6760295811688589E-2</v>
      </c>
      <c r="E22" s="217">
        <v>3.1291986549828016E-3</v>
      </c>
      <c r="F22" s="295"/>
    </row>
    <row r="23" spans="1:7" x14ac:dyDescent="0.25">
      <c r="A23" s="89" t="s">
        <v>553</v>
      </c>
      <c r="B23" s="89">
        <v>31</v>
      </c>
      <c r="C23" s="217">
        <v>0.71315964641942187</v>
      </c>
      <c r="D23" s="217">
        <v>1.2906724983816191E-2</v>
      </c>
      <c r="E23" s="274">
        <v>2.3671124725997642E-3</v>
      </c>
      <c r="F23" s="295"/>
    </row>
    <row r="24" spans="1:7" x14ac:dyDescent="0.25">
      <c r="A24" s="89" t="s">
        <v>552</v>
      </c>
      <c r="B24" s="89">
        <v>7</v>
      </c>
      <c r="C24" s="217">
        <v>0.55486975699968522</v>
      </c>
      <c r="D24" s="217">
        <v>1.6437871217140045E-2</v>
      </c>
      <c r="E24" s="217">
        <v>7.6012476532857374E-3</v>
      </c>
      <c r="F24" s="295"/>
    </row>
    <row r="25" spans="1:7" x14ac:dyDescent="0.25">
      <c r="A25" s="89" t="s">
        <v>557</v>
      </c>
      <c r="B25" s="89">
        <v>16</v>
      </c>
      <c r="C25" s="217">
        <v>0.75483200776820703</v>
      </c>
      <c r="D25" s="217">
        <v>1.8910799039987332E-2</v>
      </c>
      <c r="E25" s="217">
        <v>5.0384267524941516E-3</v>
      </c>
      <c r="F25" s="295"/>
    </row>
    <row r="26" spans="1:7" x14ac:dyDescent="0.25">
      <c r="A26" s="341" t="s">
        <v>590</v>
      </c>
      <c r="B26" s="341"/>
      <c r="C26" s="341"/>
      <c r="D26" s="341"/>
      <c r="E26" s="341"/>
      <c r="F26" s="295"/>
    </row>
    <row r="27" spans="1:7" x14ac:dyDescent="0.25">
      <c r="A27" s="89" t="s">
        <v>556</v>
      </c>
      <c r="B27" s="89">
        <v>24</v>
      </c>
      <c r="C27" s="217">
        <v>0.39912745719456366</v>
      </c>
      <c r="D27" s="217">
        <v>1.3837739290017597E-2</v>
      </c>
      <c r="E27" s="217">
        <v>2.9215824211580956E-3</v>
      </c>
      <c r="F27" s="295"/>
      <c r="G27" s="275"/>
    </row>
    <row r="28" spans="1:7" x14ac:dyDescent="0.25">
      <c r="A28" s="89" t="s">
        <v>555</v>
      </c>
      <c r="B28" s="89">
        <v>59</v>
      </c>
      <c r="C28" s="217">
        <v>0.29785534799498803</v>
      </c>
      <c r="D28" s="217">
        <v>1.0466535157488972E-2</v>
      </c>
      <c r="E28" s="274">
        <v>1.3637969588703644E-3</v>
      </c>
      <c r="F28" s="295"/>
    </row>
    <row r="29" spans="1:7" x14ac:dyDescent="0.25">
      <c r="A29" s="89" t="s">
        <v>554</v>
      </c>
      <c r="B29" s="89">
        <v>57</v>
      </c>
      <c r="C29" s="217">
        <v>0.29916287666054292</v>
      </c>
      <c r="D29" s="217">
        <v>1.2658638849331336E-2</v>
      </c>
      <c r="E29" s="274">
        <v>1.6793944957059659E-3</v>
      </c>
      <c r="F29" s="295"/>
    </row>
    <row r="30" spans="1:7" x14ac:dyDescent="0.25">
      <c r="A30" s="89" t="s">
        <v>553</v>
      </c>
      <c r="B30" s="89">
        <v>55</v>
      </c>
      <c r="C30" s="217">
        <v>0.69833922816385541</v>
      </c>
      <c r="D30" s="217">
        <v>1.1839714313984017E-2</v>
      </c>
      <c r="E30" s="274">
        <v>1.6003615631022714E-3</v>
      </c>
      <c r="F30" s="295"/>
    </row>
    <row r="31" spans="1:7" x14ac:dyDescent="0.25">
      <c r="A31" s="89" t="s">
        <v>552</v>
      </c>
      <c r="B31" s="89">
        <v>27</v>
      </c>
      <c r="C31" s="217">
        <v>9.5593590762071523E-2</v>
      </c>
      <c r="D31" s="217">
        <v>9.4177401951145105E-3</v>
      </c>
      <c r="E31" s="274">
        <v>1.8627669708026484E-3</v>
      </c>
      <c r="F31" s="295"/>
    </row>
  </sheetData>
  <mergeCells count="6">
    <mergeCell ref="A26:E26"/>
    <mergeCell ref="A1:F2"/>
    <mergeCell ref="A4:E4"/>
    <mergeCell ref="A7:E7"/>
    <mergeCell ref="A13:E13"/>
    <mergeCell ref="A19:E19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zoomScaleNormal="100" workbookViewId="0">
      <selection activeCell="G30" sqref="G30"/>
    </sheetView>
  </sheetViews>
  <sheetFormatPr baseColWidth="10" defaultRowHeight="12.75" x14ac:dyDescent="0.2"/>
  <cols>
    <col min="1" max="1" width="20.140625" style="89" customWidth="1"/>
    <col min="2" max="2" width="14.140625" style="89" customWidth="1"/>
    <col min="3" max="4" width="15.140625" style="89" customWidth="1"/>
    <col min="5" max="5" width="13.85546875" style="89" customWidth="1"/>
    <col min="6" max="6" width="13" style="89" customWidth="1"/>
    <col min="7" max="7" width="18.85546875" style="89" bestFit="1" customWidth="1"/>
    <col min="8" max="8" width="14.140625" style="89" customWidth="1"/>
    <col min="9" max="9" width="13.5703125" style="89" customWidth="1"/>
    <col min="10" max="10" width="14.28515625" style="89" customWidth="1"/>
    <col min="11" max="11" width="13.28515625" style="89" customWidth="1"/>
    <col min="12" max="12" width="12.140625" style="89" customWidth="1"/>
    <col min="13" max="13" width="19" style="89" customWidth="1"/>
    <col min="14" max="14" width="19.42578125" style="89" customWidth="1"/>
    <col min="15" max="15" width="17.5703125" style="89" customWidth="1"/>
    <col min="16" max="16" width="19" style="89" customWidth="1"/>
    <col min="17" max="17" width="24" style="89" bestFit="1" customWidth="1"/>
    <col min="18" max="18" width="18.5703125" style="89" bestFit="1" customWidth="1"/>
    <col min="19" max="19" width="12.5703125" style="89" bestFit="1" customWidth="1"/>
    <col min="20" max="20" width="13.42578125" style="89" bestFit="1" customWidth="1"/>
    <col min="21" max="21" width="12.28515625" style="89" bestFit="1" customWidth="1"/>
    <col min="22" max="16384" width="11.42578125" style="89"/>
  </cols>
  <sheetData>
    <row r="1" spans="1:25" ht="15" customHeight="1" x14ac:dyDescent="0.2">
      <c r="A1" s="334" t="s">
        <v>561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87"/>
      <c r="R1" s="74"/>
      <c r="S1" s="74"/>
      <c r="T1" s="74"/>
      <c r="U1" s="74"/>
    </row>
    <row r="2" spans="1:25" x14ac:dyDescent="0.2">
      <c r="A2" s="334"/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5"/>
      <c r="R2" s="53"/>
      <c r="S2" s="35"/>
      <c r="T2" s="30"/>
      <c r="U2" s="29"/>
      <c r="V2" s="41"/>
      <c r="W2" s="41"/>
    </row>
    <row r="3" spans="1:25" x14ac:dyDescent="0.2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8"/>
      <c r="M3" s="32"/>
      <c r="N3" s="35"/>
      <c r="O3" s="19"/>
      <c r="P3" s="35"/>
      <c r="Q3" s="35"/>
      <c r="R3" s="53"/>
      <c r="S3" s="35"/>
      <c r="T3" s="30"/>
      <c r="U3" s="29"/>
      <c r="V3" s="41"/>
      <c r="W3" s="41"/>
    </row>
    <row r="4" spans="1:25" x14ac:dyDescent="0.2">
      <c r="A4" s="84"/>
      <c r="B4" s="84"/>
      <c r="C4" s="84"/>
      <c r="D4" s="84"/>
      <c r="E4" s="84"/>
      <c r="F4" s="84"/>
      <c r="G4" s="84"/>
      <c r="H4" s="84"/>
      <c r="I4" s="84"/>
      <c r="J4" s="8"/>
      <c r="K4" s="8"/>
      <c r="L4" s="8"/>
      <c r="M4" s="32"/>
      <c r="N4" s="35"/>
      <c r="O4" s="19"/>
      <c r="P4" s="35"/>
      <c r="Q4" s="35"/>
      <c r="R4" s="53"/>
      <c r="S4" s="35"/>
      <c r="T4" s="30"/>
      <c r="U4" s="29"/>
      <c r="V4" s="41"/>
      <c r="W4" s="41"/>
    </row>
    <row r="5" spans="1:25" x14ac:dyDescent="0.2">
      <c r="A5" s="41"/>
      <c r="B5" s="55"/>
      <c r="C5" s="55"/>
      <c r="D5" s="55"/>
      <c r="E5" s="55"/>
      <c r="F5" s="55"/>
      <c r="G5" s="55"/>
      <c r="H5" s="55"/>
      <c r="I5" s="353" t="s">
        <v>481</v>
      </c>
      <c r="J5" s="353"/>
      <c r="K5" s="353"/>
      <c r="L5" s="353"/>
      <c r="M5" s="353"/>
      <c r="N5" s="353"/>
      <c r="O5" s="353"/>
      <c r="P5" s="353"/>
      <c r="Q5" s="55"/>
      <c r="R5" s="55"/>
      <c r="S5" s="19"/>
      <c r="T5" s="29"/>
      <c r="U5" s="29"/>
      <c r="V5" s="41"/>
      <c r="W5" s="41"/>
    </row>
    <row r="6" spans="1:25" ht="15.75" x14ac:dyDescent="0.25">
      <c r="A6" s="356" t="s">
        <v>597</v>
      </c>
      <c r="B6" s="361" t="s">
        <v>480</v>
      </c>
      <c r="C6" s="361" t="s">
        <v>467</v>
      </c>
      <c r="D6" s="347" t="s">
        <v>598</v>
      </c>
      <c r="E6" s="357" t="s">
        <v>599</v>
      </c>
      <c r="F6" s="353"/>
      <c r="G6" s="353" t="s">
        <v>600</v>
      </c>
      <c r="H6" s="358"/>
      <c r="I6" s="359" t="s">
        <v>482</v>
      </c>
      <c r="J6" s="359"/>
      <c r="K6" s="359" t="s">
        <v>483</v>
      </c>
      <c r="L6" s="359"/>
      <c r="M6" s="360" t="s">
        <v>562</v>
      </c>
      <c r="N6" s="360"/>
      <c r="O6" s="359" t="s">
        <v>484</v>
      </c>
      <c r="P6" s="359"/>
      <c r="Q6" s="355"/>
      <c r="R6" s="355"/>
      <c r="S6" s="19"/>
      <c r="T6" s="29"/>
      <c r="U6" s="90"/>
    </row>
    <row r="7" spans="1:25" x14ac:dyDescent="0.2">
      <c r="A7" s="356"/>
      <c r="B7" s="361"/>
      <c r="C7" s="361"/>
      <c r="D7" s="349"/>
      <c r="E7" s="279" t="s">
        <v>468</v>
      </c>
      <c r="F7" s="107" t="s">
        <v>469</v>
      </c>
      <c r="G7" s="107" t="s">
        <v>468</v>
      </c>
      <c r="H7" s="110" t="s">
        <v>469</v>
      </c>
      <c r="I7" s="305" t="s">
        <v>468</v>
      </c>
      <c r="J7" s="305" t="s">
        <v>469</v>
      </c>
      <c r="K7" s="305" t="s">
        <v>468</v>
      </c>
      <c r="L7" s="305" t="s">
        <v>469</v>
      </c>
      <c r="M7" s="305" t="s">
        <v>468</v>
      </c>
      <c r="N7" s="305" t="s">
        <v>469</v>
      </c>
      <c r="O7" s="305" t="s">
        <v>468</v>
      </c>
      <c r="P7" s="305" t="s">
        <v>469</v>
      </c>
      <c r="Q7" s="55"/>
      <c r="R7" s="55"/>
      <c r="S7" s="19"/>
      <c r="U7" s="85"/>
      <c r="V7" s="85"/>
      <c r="W7" s="85"/>
      <c r="X7" s="85"/>
      <c r="Y7" s="85"/>
    </row>
    <row r="8" spans="1:25" x14ac:dyDescent="0.2">
      <c r="A8" s="107">
        <v>-14.6</v>
      </c>
      <c r="B8" s="107" t="s">
        <v>591</v>
      </c>
      <c r="C8" s="56">
        <v>21</v>
      </c>
      <c r="D8" s="304">
        <v>19.624384563331329</v>
      </c>
      <c r="E8" s="57">
        <v>-9.4408729583413002</v>
      </c>
      <c r="F8" s="57">
        <v>-10.929108552425944</v>
      </c>
      <c r="G8" s="304">
        <v>-5.1591270416586994</v>
      </c>
      <c r="H8" s="311">
        <v>-3.6708914475740553</v>
      </c>
      <c r="I8" s="312">
        <v>2579.5635208293497</v>
      </c>
      <c r="J8" s="312">
        <v>1835.4457237870276</v>
      </c>
      <c r="K8" s="312">
        <v>2149.6362673577914</v>
      </c>
      <c r="L8" s="312">
        <v>1529.5381031558563</v>
      </c>
      <c r="M8" s="313">
        <v>2683.5369363151294</v>
      </c>
      <c r="N8" s="313">
        <v>2035.1439998622732</v>
      </c>
      <c r="O8" s="312">
        <v>2456.7271626946185</v>
      </c>
      <c r="P8" s="312">
        <v>1748.0435464638358</v>
      </c>
      <c r="Q8" s="58"/>
      <c r="R8" s="58"/>
      <c r="S8" s="19"/>
      <c r="U8" s="85"/>
      <c r="V8" s="85"/>
      <c r="W8" s="85"/>
      <c r="X8" s="85"/>
      <c r="Y8" s="85"/>
    </row>
    <row r="9" spans="1:25" x14ac:dyDescent="0.2">
      <c r="A9" s="299">
        <v>-14.6</v>
      </c>
      <c r="B9" s="107" t="s">
        <v>4</v>
      </c>
      <c r="C9" s="56">
        <v>36</v>
      </c>
      <c r="D9" s="304">
        <v>19.618457901436049</v>
      </c>
      <c r="E9" s="309">
        <v>-6.5294565259285617</v>
      </c>
      <c r="F9" s="310">
        <v>-8.11962923312546</v>
      </c>
      <c r="G9" s="304">
        <v>-8.0705434740714388</v>
      </c>
      <c r="H9" s="311">
        <v>-6.4803707668745396</v>
      </c>
      <c r="I9" s="312">
        <v>4035.2717370357195</v>
      </c>
      <c r="J9" s="312">
        <v>3240.1853834372696</v>
      </c>
      <c r="K9" s="312">
        <v>3362.7264475297666</v>
      </c>
      <c r="L9" s="312">
        <v>2700.154486197725</v>
      </c>
      <c r="M9" s="313">
        <v>3716.4222022369222</v>
      </c>
      <c r="N9" s="313">
        <v>3187.766550010404</v>
      </c>
      <c r="O9" s="312">
        <v>3843.1159400340184</v>
      </c>
      <c r="P9" s="312">
        <v>3085.8908413688282</v>
      </c>
      <c r="Q9" s="58"/>
      <c r="R9" s="58"/>
      <c r="U9" s="91"/>
      <c r="V9" s="85"/>
      <c r="W9" s="85"/>
      <c r="X9" s="85"/>
      <c r="Y9" s="85"/>
    </row>
    <row r="10" spans="1:25" x14ac:dyDescent="0.2">
      <c r="A10" s="299">
        <v>-14.6</v>
      </c>
      <c r="B10" s="107" t="s">
        <v>76</v>
      </c>
      <c r="C10" s="56">
        <v>29.502057982832582</v>
      </c>
      <c r="D10" s="304">
        <v>21.409329778150969</v>
      </c>
      <c r="E10" s="310">
        <v>-5.7520218265241247</v>
      </c>
      <c r="F10" s="310">
        <v>-7.3067832513191719</v>
      </c>
      <c r="G10" s="304">
        <v>-8.8479781734758749</v>
      </c>
      <c r="H10" s="311">
        <v>-7.2932167486808277</v>
      </c>
      <c r="I10" s="312">
        <v>4423.9890867379372</v>
      </c>
      <c r="J10" s="312">
        <v>3646.6083743404138</v>
      </c>
      <c r="K10" s="312">
        <v>3686.6575722816146</v>
      </c>
      <c r="L10" s="312">
        <v>3038.840311950345</v>
      </c>
      <c r="M10" s="313">
        <v>3947.1913199728124</v>
      </c>
      <c r="N10" s="313">
        <v>3467.9833730078931</v>
      </c>
      <c r="O10" s="312">
        <v>4213.3229397504165</v>
      </c>
      <c r="P10" s="312">
        <v>3472.9603565146795</v>
      </c>
      <c r="Q10" s="58"/>
      <c r="R10" s="58"/>
      <c r="U10" s="85"/>
      <c r="V10" s="85"/>
      <c r="W10" s="85"/>
      <c r="X10" s="85"/>
      <c r="Y10" s="85"/>
    </row>
    <row r="11" spans="1:25" x14ac:dyDescent="0.2">
      <c r="A11" s="318">
        <v>-14.6</v>
      </c>
      <c r="B11" s="318" t="s">
        <v>119</v>
      </c>
      <c r="C11" s="56">
        <v>33</v>
      </c>
      <c r="D11" s="304">
        <v>23.4</v>
      </c>
      <c r="E11" s="310">
        <v>-3.1158349488003418</v>
      </c>
      <c r="F11" s="310">
        <v>-4.6223437013926532</v>
      </c>
      <c r="G11" s="310">
        <v>-11.484165051199657</v>
      </c>
      <c r="H11" s="309">
        <v>-9.9776562986073465</v>
      </c>
      <c r="I11" s="312">
        <v>5742.0825255998288</v>
      </c>
      <c r="J11" s="312">
        <v>4988.8281493036729</v>
      </c>
      <c r="K11" s="312">
        <v>4785.0687713331909</v>
      </c>
      <c r="L11" s="312">
        <v>4157.3567910863949</v>
      </c>
      <c r="M11" s="313">
        <v>4615.1414497777387</v>
      </c>
      <c r="N11" s="313">
        <v>4253.6608279686898</v>
      </c>
      <c r="O11" s="312">
        <v>5468.6500243807895</v>
      </c>
      <c r="P11" s="312">
        <v>4751.2649040987362</v>
      </c>
      <c r="Q11" s="58"/>
      <c r="R11" s="58"/>
      <c r="U11" s="85"/>
      <c r="V11" s="85"/>
      <c r="W11" s="85"/>
      <c r="X11" s="85"/>
      <c r="Y11" s="85"/>
    </row>
    <row r="12" spans="1:25" ht="15" x14ac:dyDescent="0.2">
      <c r="A12" s="291" t="s">
        <v>592</v>
      </c>
      <c r="B12" s="92"/>
      <c r="C12" s="55"/>
      <c r="D12" s="55"/>
      <c r="E12" s="59"/>
      <c r="F12" s="59"/>
      <c r="G12" s="59"/>
      <c r="H12" s="59"/>
      <c r="I12" s="58"/>
      <c r="J12" s="58"/>
      <c r="K12" s="58"/>
      <c r="L12" s="58"/>
      <c r="M12" s="58"/>
      <c r="N12" s="58"/>
      <c r="O12" s="55"/>
      <c r="P12" s="55"/>
      <c r="Q12" s="85"/>
      <c r="R12" s="86"/>
      <c r="S12" s="85"/>
      <c r="T12" s="91"/>
      <c r="U12" s="85"/>
      <c r="V12" s="85"/>
      <c r="W12" s="85"/>
      <c r="X12" s="85"/>
      <c r="Y12" s="85"/>
    </row>
    <row r="13" spans="1:25" ht="15" x14ac:dyDescent="0.25">
      <c r="A13" s="292" t="s">
        <v>576</v>
      </c>
      <c r="C13" s="55"/>
      <c r="D13" s="55"/>
      <c r="E13" s="59"/>
      <c r="F13" s="59"/>
      <c r="G13" s="59"/>
      <c r="H13" s="59"/>
      <c r="I13" s="58"/>
      <c r="J13" s="58"/>
      <c r="K13" s="58"/>
      <c r="L13" s="58"/>
      <c r="M13"/>
      <c r="N13" s="58"/>
      <c r="O13" s="55"/>
      <c r="P13" s="55"/>
      <c r="Q13" s="85"/>
      <c r="R13" s="86"/>
      <c r="S13" s="85"/>
      <c r="T13" s="91"/>
      <c r="U13" s="85"/>
      <c r="V13" s="85"/>
      <c r="W13" s="85"/>
      <c r="X13" s="85"/>
      <c r="Y13" s="85"/>
    </row>
    <row r="14" spans="1:25" ht="15" x14ac:dyDescent="0.2">
      <c r="A14" s="33" t="s">
        <v>577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85"/>
      <c r="R14" s="86"/>
      <c r="S14" s="93"/>
      <c r="T14" s="94"/>
      <c r="U14" s="95"/>
      <c r="V14" s="85"/>
      <c r="W14" s="85"/>
      <c r="X14" s="85"/>
      <c r="Y14" s="85"/>
    </row>
    <row r="15" spans="1:25" ht="15" x14ac:dyDescent="0.2">
      <c r="A15" s="292" t="s">
        <v>578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85"/>
      <c r="R15" s="86"/>
      <c r="S15" s="93"/>
      <c r="T15" s="94"/>
      <c r="U15" s="85"/>
      <c r="V15" s="85"/>
      <c r="W15" s="85"/>
      <c r="X15" s="85"/>
      <c r="Y15" s="85"/>
    </row>
    <row r="16" spans="1:25" ht="15" x14ac:dyDescent="0.2">
      <c r="A16" s="60"/>
      <c r="B16" s="92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34"/>
      <c r="R16" s="34"/>
      <c r="S16" s="34"/>
      <c r="T16" s="34"/>
      <c r="U16" s="34"/>
      <c r="V16" s="85"/>
      <c r="W16" s="85"/>
      <c r="X16" s="85"/>
      <c r="Y16" s="85"/>
    </row>
    <row r="17" spans="1:25" x14ac:dyDescent="0.2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34"/>
      <c r="R17" s="34"/>
      <c r="S17" s="34"/>
      <c r="T17" s="34"/>
      <c r="U17" s="34"/>
      <c r="V17" s="85"/>
      <c r="W17" s="85"/>
      <c r="X17" s="85"/>
      <c r="Y17" s="85"/>
    </row>
    <row r="18" spans="1:25" x14ac:dyDescent="0.2">
      <c r="A18" s="354" t="s">
        <v>593</v>
      </c>
      <c r="B18" s="354"/>
      <c r="C18" s="354"/>
      <c r="D18" s="300"/>
      <c r="E18" s="55"/>
      <c r="F18" s="55"/>
      <c r="G18" s="19"/>
      <c r="H18" s="55"/>
      <c r="I18" s="55"/>
      <c r="J18" s="55"/>
      <c r="K18" s="55"/>
      <c r="L18" s="55"/>
      <c r="M18" s="55"/>
      <c r="N18" s="55"/>
      <c r="O18" s="55"/>
      <c r="P18" s="55"/>
      <c r="Q18" s="85"/>
      <c r="R18" s="85"/>
      <c r="S18" s="85"/>
      <c r="T18" s="85"/>
      <c r="U18" s="85"/>
      <c r="V18" s="85"/>
      <c r="W18" s="85"/>
      <c r="X18" s="85"/>
      <c r="Y18" s="85"/>
    </row>
    <row r="19" spans="1:25" ht="18" customHeight="1" x14ac:dyDescent="0.2">
      <c r="A19" s="346" t="s">
        <v>594</v>
      </c>
      <c r="B19" s="346"/>
      <c r="C19" s="346"/>
      <c r="D19" s="346"/>
      <c r="E19" s="346"/>
      <c r="F19" s="346"/>
      <c r="G19" s="346"/>
      <c r="H19" s="346"/>
      <c r="I19" s="346"/>
    </row>
    <row r="20" spans="1:25" x14ac:dyDescent="0.2">
      <c r="A20" s="346"/>
      <c r="B20" s="346"/>
      <c r="C20" s="346"/>
      <c r="D20" s="346"/>
      <c r="E20" s="346"/>
      <c r="F20" s="346"/>
      <c r="G20" s="346"/>
      <c r="H20" s="346"/>
      <c r="I20" s="346"/>
    </row>
    <row r="21" spans="1:25" x14ac:dyDescent="0.2">
      <c r="A21" s="19"/>
      <c r="B21" s="19"/>
      <c r="C21" s="54"/>
      <c r="D21" s="54"/>
      <c r="E21" s="20"/>
      <c r="F21" s="22"/>
      <c r="G21" s="20"/>
      <c r="H21" s="77"/>
      <c r="I21" s="19"/>
    </row>
    <row r="22" spans="1:25" ht="29.25" customHeight="1" x14ac:dyDescent="0.2">
      <c r="A22" s="109" t="s">
        <v>486</v>
      </c>
      <c r="B22" s="97"/>
      <c r="C22" s="98">
        <v>0.3</v>
      </c>
      <c r="D22" s="297"/>
    </row>
    <row r="23" spans="1:25" ht="29.25" customHeight="1" x14ac:dyDescent="0.2">
      <c r="A23" s="99" t="s">
        <v>560</v>
      </c>
      <c r="B23" s="97"/>
      <c r="C23" s="100">
        <v>0.04</v>
      </c>
      <c r="D23" s="298"/>
      <c r="G23" s="16"/>
    </row>
    <row r="24" spans="1:25" ht="17.25" customHeight="1" x14ac:dyDescent="0.2">
      <c r="A24" s="347" t="s">
        <v>487</v>
      </c>
      <c r="B24" s="101" t="s">
        <v>4</v>
      </c>
      <c r="C24" s="102">
        <v>0.01</v>
      </c>
      <c r="D24" s="302"/>
    </row>
    <row r="25" spans="1:25" x14ac:dyDescent="0.2">
      <c r="A25" s="348"/>
      <c r="B25" s="101" t="s">
        <v>76</v>
      </c>
      <c r="C25" s="98">
        <v>0.2</v>
      </c>
      <c r="D25" s="297"/>
      <c r="I25" s="20"/>
      <c r="J25" s="90"/>
    </row>
    <row r="26" spans="1:25" x14ac:dyDescent="0.2">
      <c r="A26" s="349"/>
      <c r="B26" s="101" t="s">
        <v>119</v>
      </c>
      <c r="C26" s="98">
        <v>0.3</v>
      </c>
      <c r="D26" s="316"/>
      <c r="I26" s="20"/>
      <c r="J26" s="90"/>
    </row>
    <row r="27" spans="1:25" ht="15" customHeight="1" x14ac:dyDescent="0.25">
      <c r="A27" s="347" t="s">
        <v>488</v>
      </c>
      <c r="B27" s="101" t="s">
        <v>4</v>
      </c>
      <c r="C27" s="98">
        <v>1.4</v>
      </c>
      <c r="D27" s="297"/>
      <c r="I27"/>
      <c r="J27" s="277"/>
    </row>
    <row r="28" spans="1:25" x14ac:dyDescent="0.2">
      <c r="A28" s="348"/>
      <c r="B28" s="101" t="s">
        <v>76</v>
      </c>
      <c r="C28" s="102">
        <v>1</v>
      </c>
      <c r="D28" s="297"/>
      <c r="E28" s="19"/>
      <c r="F28" s="54"/>
      <c r="G28" s="20"/>
      <c r="H28" s="22"/>
      <c r="I28" s="20"/>
      <c r="J28" s="77"/>
    </row>
    <row r="29" spans="1:25" x14ac:dyDescent="0.2">
      <c r="A29" s="349"/>
      <c r="B29" s="101" t="s">
        <v>119</v>
      </c>
      <c r="C29" s="102">
        <v>0.4</v>
      </c>
      <c r="D29" s="316"/>
      <c r="E29" s="19"/>
      <c r="F29" s="54"/>
      <c r="G29" s="20"/>
      <c r="H29" s="22"/>
      <c r="I29" s="20"/>
      <c r="J29" s="77"/>
    </row>
    <row r="30" spans="1:25" x14ac:dyDescent="0.2">
      <c r="A30" s="337" t="s">
        <v>485</v>
      </c>
      <c r="B30" s="317" t="s">
        <v>4</v>
      </c>
      <c r="C30" s="103">
        <v>1.74</v>
      </c>
      <c r="D30" s="77"/>
      <c r="E30" s="20"/>
      <c r="F30" s="22"/>
      <c r="G30" s="20"/>
      <c r="H30" s="77"/>
      <c r="I30" s="19"/>
    </row>
    <row r="31" spans="1:25" x14ac:dyDescent="0.2">
      <c r="A31" s="337"/>
      <c r="B31" s="317" t="s">
        <v>76</v>
      </c>
      <c r="C31" s="103">
        <v>1.54</v>
      </c>
      <c r="D31" s="77"/>
      <c r="E31" s="106"/>
      <c r="F31" s="22"/>
      <c r="G31" s="20"/>
      <c r="H31" s="77"/>
      <c r="I31" s="19"/>
    </row>
    <row r="32" spans="1:25" x14ac:dyDescent="0.2">
      <c r="A32" s="337"/>
      <c r="B32" s="317" t="s">
        <v>119</v>
      </c>
      <c r="C32" s="103">
        <v>1.04</v>
      </c>
      <c r="D32" s="77"/>
      <c r="E32" s="316"/>
      <c r="F32" s="22"/>
      <c r="G32" s="20"/>
      <c r="H32" s="77"/>
      <c r="I32" s="19"/>
    </row>
    <row r="33" spans="1:15" ht="12.75" customHeight="1" x14ac:dyDescent="0.2">
      <c r="A33" s="350" t="s">
        <v>489</v>
      </c>
      <c r="B33" s="320" t="s">
        <v>4</v>
      </c>
      <c r="C33" s="321">
        <v>870</v>
      </c>
      <c r="D33" s="95"/>
      <c r="F33" s="22"/>
      <c r="G33" s="20"/>
      <c r="H33" s="77"/>
      <c r="I33" s="19"/>
    </row>
    <row r="34" spans="1:15" x14ac:dyDescent="0.2">
      <c r="A34" s="351"/>
      <c r="B34" s="320" t="s">
        <v>76</v>
      </c>
      <c r="C34" s="322">
        <v>770</v>
      </c>
      <c r="D34" s="303"/>
      <c r="F34" s="22"/>
      <c r="G34" s="20"/>
      <c r="H34" s="77"/>
      <c r="I34" s="19"/>
    </row>
    <row r="35" spans="1:15" x14ac:dyDescent="0.2">
      <c r="A35" s="352"/>
      <c r="B35" s="320" t="s">
        <v>119</v>
      </c>
      <c r="C35" s="323">
        <v>520</v>
      </c>
      <c r="D35" s="54"/>
      <c r="F35" s="22"/>
      <c r="G35" s="20"/>
      <c r="H35" s="77"/>
      <c r="I35" s="19"/>
    </row>
    <row r="38" spans="1:15" x14ac:dyDescent="0.2">
      <c r="A38" s="85"/>
      <c r="B38" s="315"/>
      <c r="C38" s="85"/>
      <c r="D38" s="96"/>
      <c r="E38" s="86"/>
      <c r="F38" s="22"/>
      <c r="G38" s="96"/>
      <c r="H38" s="314"/>
      <c r="I38" s="314"/>
      <c r="J38" s="314"/>
      <c r="K38" s="314"/>
      <c r="L38" s="93"/>
      <c r="M38" s="93"/>
      <c r="N38" s="314"/>
      <c r="O38" s="314"/>
    </row>
    <row r="39" spans="1:15" x14ac:dyDescent="0.2">
      <c r="A39" s="85"/>
      <c r="B39" s="315"/>
      <c r="C39" s="85"/>
      <c r="D39" s="96"/>
      <c r="E39" s="86"/>
      <c r="F39" s="22"/>
      <c r="G39" s="96"/>
      <c r="H39" s="314"/>
      <c r="I39" s="314"/>
      <c r="J39" s="314"/>
      <c r="K39" s="314"/>
      <c r="L39" s="93"/>
      <c r="M39" s="93"/>
      <c r="N39" s="314"/>
      <c r="O39" s="314"/>
    </row>
    <row r="40" spans="1:15" x14ac:dyDescent="0.2">
      <c r="A40" s="85"/>
      <c r="B40" s="315"/>
      <c r="C40" s="85"/>
      <c r="D40" s="86"/>
      <c r="E40" s="86"/>
      <c r="F40" s="22"/>
      <c r="G40" s="96"/>
      <c r="H40" s="314"/>
      <c r="I40" s="314"/>
      <c r="J40" s="314"/>
      <c r="K40" s="314"/>
      <c r="L40" s="93"/>
      <c r="M40" s="93"/>
      <c r="N40" s="314"/>
      <c r="O40" s="314"/>
    </row>
    <row r="41" spans="1:15" x14ac:dyDescent="0.2">
      <c r="A41" s="19"/>
      <c r="B41" s="87"/>
      <c r="C41" s="96"/>
      <c r="D41" s="96"/>
      <c r="E41" s="87"/>
      <c r="F41" s="87"/>
      <c r="G41" s="87"/>
      <c r="I41" s="77"/>
      <c r="J41" s="19"/>
    </row>
    <row r="42" spans="1:15" x14ac:dyDescent="0.2">
      <c r="A42" s="19"/>
      <c r="B42" s="19"/>
      <c r="C42" s="54"/>
      <c r="D42" s="54"/>
      <c r="E42" s="20"/>
      <c r="F42" s="22"/>
      <c r="G42" s="20"/>
      <c r="H42" s="77"/>
      <c r="I42" s="19"/>
    </row>
    <row r="43" spans="1:15" x14ac:dyDescent="0.2">
      <c r="A43" s="19"/>
      <c r="B43" s="8"/>
      <c r="C43" s="17"/>
      <c r="D43" s="17"/>
      <c r="E43" s="26"/>
      <c r="F43" s="22"/>
      <c r="G43" s="17"/>
      <c r="H43" s="77"/>
      <c r="I43" s="19"/>
    </row>
    <row r="44" spans="1:15" x14ac:dyDescent="0.2">
      <c r="A44" s="18"/>
      <c r="B44" s="8"/>
      <c r="C44" s="17"/>
      <c r="D44" s="17"/>
      <c r="E44" s="26"/>
      <c r="F44" s="22"/>
      <c r="G44" s="17"/>
      <c r="H44" s="77"/>
      <c r="I44" s="19"/>
    </row>
    <row r="45" spans="1:15" x14ac:dyDescent="0.2">
      <c r="A45" s="20"/>
      <c r="B45" s="8"/>
      <c r="C45" s="17"/>
      <c r="D45" s="17"/>
      <c r="E45" s="26"/>
      <c r="F45" s="22"/>
      <c r="G45" s="17"/>
      <c r="H45" s="77"/>
      <c r="I45" s="19"/>
    </row>
    <row r="46" spans="1:15" x14ac:dyDescent="0.2">
      <c r="A46" s="19"/>
      <c r="B46" s="8"/>
      <c r="C46" s="17"/>
      <c r="D46" s="17"/>
      <c r="E46" s="26"/>
      <c r="F46" s="22"/>
      <c r="G46" s="17"/>
      <c r="H46" s="77"/>
      <c r="I46" s="19"/>
    </row>
    <row r="47" spans="1:15" x14ac:dyDescent="0.2">
      <c r="A47" s="19"/>
      <c r="B47" s="8"/>
      <c r="C47" s="17"/>
      <c r="D47" s="17"/>
      <c r="E47" s="26"/>
      <c r="F47" s="22"/>
      <c r="G47" s="17"/>
      <c r="H47" s="77"/>
      <c r="I47" s="19"/>
    </row>
    <row r="48" spans="1:15" x14ac:dyDescent="0.2">
      <c r="A48" s="19"/>
      <c r="B48" s="8"/>
      <c r="C48" s="17"/>
      <c r="D48" s="17"/>
      <c r="E48" s="26"/>
      <c r="F48" s="22"/>
      <c r="G48" s="17"/>
      <c r="H48" s="77"/>
      <c r="I48" s="19"/>
    </row>
    <row r="49" spans="1:9" x14ac:dyDescent="0.2">
      <c r="A49" s="19"/>
      <c r="B49" s="8"/>
      <c r="C49" s="17"/>
      <c r="D49" s="17"/>
      <c r="E49" s="26"/>
      <c r="F49" s="22"/>
      <c r="G49" s="17"/>
      <c r="H49" s="77"/>
      <c r="I49" s="19"/>
    </row>
    <row r="50" spans="1:9" x14ac:dyDescent="0.2">
      <c r="A50" s="19"/>
      <c r="B50" s="8"/>
      <c r="C50" s="17"/>
      <c r="D50" s="17"/>
      <c r="E50" s="26"/>
      <c r="F50" s="22"/>
      <c r="G50" s="17"/>
      <c r="H50" s="77"/>
      <c r="I50" s="19"/>
    </row>
    <row r="51" spans="1:9" x14ac:dyDescent="0.2">
      <c r="A51" s="19"/>
      <c r="B51" s="8"/>
      <c r="C51" s="17"/>
      <c r="D51" s="17"/>
      <c r="E51" s="26"/>
      <c r="F51" s="22"/>
      <c r="G51" s="17"/>
      <c r="H51" s="77"/>
      <c r="I51" s="19"/>
    </row>
    <row r="52" spans="1:9" x14ac:dyDescent="0.2">
      <c r="A52" s="19"/>
      <c r="B52" s="8"/>
      <c r="C52" s="17"/>
      <c r="D52" s="17"/>
      <c r="E52" s="26"/>
      <c r="F52" s="22"/>
      <c r="G52" s="17"/>
      <c r="H52" s="77"/>
      <c r="I52" s="19"/>
    </row>
    <row r="53" spans="1:9" x14ac:dyDescent="0.2">
      <c r="A53" s="19"/>
      <c r="B53" s="8"/>
      <c r="C53" s="17"/>
      <c r="D53" s="17"/>
      <c r="E53" s="26"/>
      <c r="F53" s="22"/>
      <c r="G53" s="17"/>
      <c r="H53" s="77"/>
      <c r="I53" s="19"/>
    </row>
    <row r="54" spans="1:9" x14ac:dyDescent="0.2">
      <c r="A54" s="19"/>
      <c r="B54" s="8"/>
      <c r="C54" s="17"/>
      <c r="D54" s="17"/>
      <c r="E54" s="26"/>
      <c r="F54" s="22"/>
      <c r="G54" s="17"/>
      <c r="H54" s="77"/>
      <c r="I54" s="19"/>
    </row>
    <row r="55" spans="1:9" x14ac:dyDescent="0.2">
      <c r="A55" s="19"/>
      <c r="B55" s="8"/>
      <c r="C55" s="17"/>
      <c r="D55" s="17"/>
      <c r="E55" s="26"/>
      <c r="F55" s="22"/>
      <c r="G55" s="17"/>
      <c r="H55" s="77"/>
      <c r="I55" s="19"/>
    </row>
    <row r="56" spans="1:9" x14ac:dyDescent="0.2">
      <c r="A56" s="19"/>
      <c r="B56" s="8"/>
      <c r="C56" s="17"/>
      <c r="D56" s="17"/>
      <c r="E56" s="26"/>
      <c r="F56" s="22"/>
      <c r="G56" s="17"/>
      <c r="H56" s="77"/>
      <c r="I56" s="19"/>
    </row>
    <row r="57" spans="1:9" x14ac:dyDescent="0.2">
      <c r="A57" s="19"/>
      <c r="B57" s="19"/>
      <c r="C57" s="24"/>
      <c r="D57" s="24"/>
      <c r="E57" s="23"/>
      <c r="F57" s="19"/>
      <c r="G57" s="25"/>
      <c r="H57" s="19"/>
      <c r="I57" s="19"/>
    </row>
    <row r="58" spans="1:9" x14ac:dyDescent="0.2">
      <c r="A58" s="19"/>
      <c r="B58" s="19"/>
      <c r="C58" s="19"/>
      <c r="D58" s="19"/>
      <c r="E58" s="19"/>
      <c r="F58" s="19"/>
      <c r="G58" s="19"/>
      <c r="H58" s="19"/>
      <c r="I58" s="19"/>
    </row>
    <row r="59" spans="1:9" x14ac:dyDescent="0.2">
      <c r="A59" s="19"/>
      <c r="B59" s="19"/>
      <c r="C59" s="19"/>
      <c r="D59" s="19"/>
      <c r="E59" s="19"/>
      <c r="F59" s="19"/>
      <c r="G59" s="19"/>
      <c r="H59" s="19"/>
      <c r="I59" s="19"/>
    </row>
  </sheetData>
  <mergeCells count="19">
    <mergeCell ref="A1:P2"/>
    <mergeCell ref="I5:P5"/>
    <mergeCell ref="A18:C18"/>
    <mergeCell ref="Q6:R6"/>
    <mergeCell ref="A6:A7"/>
    <mergeCell ref="E6:F6"/>
    <mergeCell ref="G6:H6"/>
    <mergeCell ref="I6:J6"/>
    <mergeCell ref="M6:N6"/>
    <mergeCell ref="O6:P6"/>
    <mergeCell ref="K6:L6"/>
    <mergeCell ref="B6:B7"/>
    <mergeCell ref="C6:C7"/>
    <mergeCell ref="D6:D7"/>
    <mergeCell ref="A19:I20"/>
    <mergeCell ref="A24:A26"/>
    <mergeCell ref="A27:A29"/>
    <mergeCell ref="A30:A32"/>
    <mergeCell ref="A33:A3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Index</vt:lpstr>
      <vt:lpstr>SI1_Stable isotope data</vt:lpstr>
      <vt:lpstr>SI2_Clumped isotope data </vt:lpstr>
      <vt:lpstr>SI3_Equilibrated gases </vt:lpstr>
      <vt:lpstr>SI4_ Standard material</vt:lpstr>
      <vt:lpstr>SI5_Paleoelevation 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Emilija Krsnik</dc:creator>
  <cp:lastModifiedBy>Emilija Krsnik</cp:lastModifiedBy>
  <cp:lastPrinted>2021-04-23T19:10:44Z</cp:lastPrinted>
  <dcterms:created xsi:type="dcterms:W3CDTF">2020-08-24T15:12:48Z</dcterms:created>
  <dcterms:modified xsi:type="dcterms:W3CDTF">2021-04-30T12:13:06Z</dcterms:modified>
</cp:coreProperties>
</file>